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hrah/Desktop/"/>
    </mc:Choice>
  </mc:AlternateContent>
  <xr:revisionPtr revIDLastSave="0" documentId="8_{B4C23F42-195F-884D-AE3A-26CA02097CC2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SOLUTION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6" i="1" l="1"/>
  <c r="J76" i="1"/>
  <c r="G76" i="1"/>
  <c r="M74" i="1"/>
  <c r="J74" i="1"/>
  <c r="G74" i="1"/>
  <c r="P69" i="1"/>
  <c r="M68" i="1"/>
  <c r="M69" i="1" s="1"/>
  <c r="J68" i="1"/>
  <c r="J69" i="1" s="1"/>
  <c r="G68" i="1"/>
  <c r="G69" i="1" s="1"/>
  <c r="P67" i="1"/>
  <c r="M66" i="1"/>
  <c r="M67" i="1" s="1"/>
  <c r="J66" i="1"/>
  <c r="J67" i="1" s="1"/>
  <c r="G66" i="1"/>
  <c r="G67" i="1" s="1"/>
  <c r="N54" i="1" l="1"/>
  <c r="N52" i="1"/>
  <c r="N51" i="1"/>
  <c r="N49" i="1"/>
  <c r="N48" i="1"/>
  <c r="N45" i="1"/>
  <c r="N44" i="1"/>
  <c r="K54" i="1"/>
  <c r="K52" i="1"/>
  <c r="K51" i="1"/>
  <c r="K49" i="1"/>
  <c r="K48" i="1"/>
  <c r="K45" i="1"/>
  <c r="K44" i="1"/>
  <c r="H54" i="1"/>
  <c r="H52" i="1"/>
  <c r="H51" i="1"/>
  <c r="H49" i="1"/>
  <c r="H48" i="1"/>
  <c r="H45" i="1"/>
  <c r="H44" i="1"/>
  <c r="M111" i="1" l="1"/>
  <c r="M107" i="1"/>
  <c r="J101" i="1"/>
  <c r="J100" i="1"/>
  <c r="J107" i="1" l="1"/>
  <c r="M105" i="1"/>
  <c r="M110" i="1" s="1"/>
  <c r="J105" i="1"/>
  <c r="M101" i="1"/>
  <c r="M100" i="1"/>
  <c r="M99" i="1"/>
  <c r="J99" i="1"/>
  <c r="M92" i="1"/>
  <c r="M91" i="1"/>
  <c r="M90" i="1"/>
  <c r="J92" i="1"/>
  <c r="J91" i="1"/>
  <c r="J90" i="1"/>
  <c r="M95" i="1"/>
  <c r="M94" i="1"/>
  <c r="J94" i="1"/>
  <c r="M93" i="1"/>
  <c r="J93" i="1"/>
  <c r="P50" i="1"/>
  <c r="P51" i="1" s="1"/>
  <c r="M53" i="1"/>
  <c r="J53" i="1"/>
  <c r="G53" i="1"/>
  <c r="M50" i="1"/>
  <c r="N50" i="1" s="1"/>
  <c r="J50" i="1"/>
  <c r="K50" i="1" s="1"/>
  <c r="G50" i="1"/>
  <c r="H50" i="1" s="1"/>
  <c r="M46" i="1"/>
  <c r="J46" i="1"/>
  <c r="G46" i="1"/>
  <c r="J77" i="1" l="1"/>
  <c r="K53" i="1"/>
  <c r="H46" i="1"/>
  <c r="M55" i="1"/>
  <c r="M77" i="1"/>
  <c r="N53" i="1"/>
  <c r="K46" i="1"/>
  <c r="N46" i="1"/>
  <c r="G77" i="1"/>
  <c r="H53" i="1"/>
  <c r="M102" i="1"/>
  <c r="J102" i="1"/>
  <c r="J110" i="1"/>
  <c r="J96" i="1"/>
  <c r="M96" i="1"/>
  <c r="G55" i="1"/>
  <c r="J55" i="1"/>
  <c r="M37" i="1"/>
  <c r="M80" i="1" s="1"/>
  <c r="J37" i="1"/>
  <c r="J80" i="1" s="1"/>
  <c r="G37" i="1"/>
  <c r="M30" i="1"/>
  <c r="J30" i="1"/>
  <c r="G30" i="1"/>
  <c r="M19" i="1"/>
  <c r="J19" i="1"/>
  <c r="G19" i="1"/>
  <c r="M16" i="1"/>
  <c r="J16" i="1"/>
  <c r="G16" i="1"/>
  <c r="J70" i="1" l="1"/>
  <c r="G80" i="1"/>
  <c r="G71" i="1"/>
  <c r="J71" i="1"/>
  <c r="N55" i="1"/>
  <c r="M59" i="1"/>
  <c r="M81" i="1" s="1"/>
  <c r="H55" i="1"/>
  <c r="G59" i="1"/>
  <c r="G81" i="1" s="1"/>
  <c r="M70" i="1"/>
  <c r="G70" i="1"/>
  <c r="M71" i="1"/>
  <c r="J59" i="1"/>
  <c r="J81" i="1" s="1"/>
  <c r="K55" i="1"/>
  <c r="G22" i="1"/>
  <c r="H16" i="1" s="1"/>
  <c r="M32" i="1"/>
  <c r="M73" i="1" s="1"/>
  <c r="J22" i="1"/>
  <c r="J32" i="1"/>
  <c r="J73" i="1" s="1"/>
  <c r="M22" i="1"/>
  <c r="G32" i="1"/>
  <c r="G73" i="1" s="1"/>
  <c r="H19" i="1" l="1"/>
  <c r="J78" i="1"/>
  <c r="K15" i="1"/>
  <c r="K17" i="1"/>
  <c r="K13" i="1"/>
  <c r="K20" i="1"/>
  <c r="K12" i="1"/>
  <c r="K22" i="1"/>
  <c r="K18" i="1"/>
  <c r="K14" i="1"/>
  <c r="K21" i="1"/>
  <c r="J79" i="1"/>
  <c r="M78" i="1"/>
  <c r="N20" i="1"/>
  <c r="N12" i="1"/>
  <c r="N22" i="1"/>
  <c r="N14" i="1"/>
  <c r="N17" i="1"/>
  <c r="N15" i="1"/>
  <c r="N18" i="1"/>
  <c r="N21" i="1"/>
  <c r="N13" i="1"/>
  <c r="M79" i="1"/>
  <c r="H12" i="1"/>
  <c r="G78" i="1"/>
  <c r="H22" i="1"/>
  <c r="H18" i="1"/>
  <c r="H14" i="1"/>
  <c r="H17" i="1"/>
  <c r="H15" i="1"/>
  <c r="H21" i="1"/>
  <c r="H13" i="1"/>
  <c r="H20" i="1"/>
  <c r="G79" i="1"/>
  <c r="K16" i="1"/>
  <c r="K19" i="1"/>
  <c r="N16" i="1"/>
  <c r="N19" i="1"/>
  <c r="J38" i="1"/>
  <c r="G38" i="1"/>
  <c r="M38" i="1"/>
  <c r="N32" i="1" s="1"/>
  <c r="K38" i="1" l="1"/>
  <c r="K34" i="1"/>
  <c r="K29" i="1"/>
  <c r="K25" i="1"/>
  <c r="K36" i="1"/>
  <c r="K27" i="1"/>
  <c r="K28" i="1"/>
  <c r="K31" i="1"/>
  <c r="K35" i="1"/>
  <c r="K26" i="1"/>
  <c r="K30" i="1"/>
  <c r="K37" i="1"/>
  <c r="K32" i="1"/>
  <c r="N28" i="1"/>
  <c r="N38" i="1"/>
  <c r="N29" i="1"/>
  <c r="N25" i="1"/>
  <c r="N36" i="1"/>
  <c r="N31" i="1"/>
  <c r="N27" i="1"/>
  <c r="N35" i="1"/>
  <c r="N26" i="1"/>
  <c r="N34" i="1"/>
  <c r="N37" i="1"/>
  <c r="N30" i="1"/>
  <c r="H35" i="1"/>
  <c r="H26" i="1"/>
  <c r="H36" i="1"/>
  <c r="H27" i="1"/>
  <c r="H38" i="1"/>
  <c r="H34" i="1"/>
  <c r="H29" i="1"/>
  <c r="H25" i="1"/>
  <c r="H28" i="1"/>
  <c r="H31" i="1"/>
  <c r="H30" i="1"/>
  <c r="H37" i="1"/>
  <c r="H32" i="1"/>
  <c r="J111" i="1" l="1"/>
</calcChain>
</file>

<file path=xl/sharedStrings.xml><?xml version="1.0" encoding="utf-8"?>
<sst xmlns="http://schemas.openxmlformats.org/spreadsheetml/2006/main" count="182" uniqueCount="114">
  <si>
    <t>Assets</t>
  </si>
  <si>
    <t>Current assets</t>
  </si>
  <si>
    <t>Liabilities and Stockholders Equity</t>
  </si>
  <si>
    <t>Current liabilities</t>
  </si>
  <si>
    <t>Stockholder’s equity</t>
  </si>
  <si>
    <t xml:space="preserve"> </t>
  </si>
  <si>
    <t xml:space="preserve">Total current assets </t>
  </si>
  <si>
    <t xml:space="preserve">Gross fixed assets  </t>
  </si>
  <si>
    <t xml:space="preserve">Less: Accumulated depreciation  </t>
  </si>
  <si>
    <t xml:space="preserve">Net fixed assets  </t>
  </si>
  <si>
    <t xml:space="preserve">Cash  </t>
  </si>
  <si>
    <t xml:space="preserve">Accounts receivable  </t>
  </si>
  <si>
    <t xml:space="preserve">Inventories  </t>
  </si>
  <si>
    <t xml:space="preserve">Prepaid expenses  </t>
  </si>
  <si>
    <t xml:space="preserve">Intangible assets  </t>
  </si>
  <si>
    <t xml:space="preserve">All other noncurrent assets  </t>
  </si>
  <si>
    <t xml:space="preserve">Total Assets  </t>
  </si>
  <si>
    <t xml:space="preserve">Notes payable  </t>
  </si>
  <si>
    <t xml:space="preserve">Current maturities--L.T.D.  </t>
  </si>
  <si>
    <t xml:space="preserve">Accounts payable  </t>
  </si>
  <si>
    <t xml:space="preserve">Income taxes payable  </t>
  </si>
  <si>
    <t xml:space="preserve">Accruals  </t>
  </si>
  <si>
    <t xml:space="preserve">Total current liabilities  </t>
  </si>
  <si>
    <t xml:space="preserve">Total Liabilities  </t>
  </si>
  <si>
    <t xml:space="preserve">Common stock </t>
  </si>
  <si>
    <t xml:space="preserve">Paid-in capital  </t>
  </si>
  <si>
    <t xml:space="preserve">Retained earnings  </t>
  </si>
  <si>
    <t xml:space="preserve">Total stockholders’ equity  </t>
  </si>
  <si>
    <t xml:space="preserve">Total liabilities &amp; equity </t>
  </si>
  <si>
    <t xml:space="preserve">Market price per common share  </t>
  </si>
  <si>
    <t xml:space="preserve">Long-term debt </t>
  </si>
  <si>
    <t>Balance Sheet ($000)</t>
  </si>
  <si>
    <t>Dec 31</t>
  </si>
  <si>
    <t>Balance Sheet (000)</t>
  </si>
  <si>
    <t>$</t>
  </si>
  <si>
    <t>% of TA</t>
  </si>
  <si>
    <t>Industry Average</t>
  </si>
  <si>
    <t>Income Statement</t>
  </si>
  <si>
    <t>% of Sales</t>
  </si>
  <si>
    <t>Less Cost of Goods Sold</t>
  </si>
  <si>
    <t>Gross Profit</t>
  </si>
  <si>
    <t>Less Operating Expenses</t>
  </si>
  <si>
    <t>Gen &amp; Admin and Selling</t>
  </si>
  <si>
    <t>Depreciation Expense</t>
  </si>
  <si>
    <t>Total Operating Expenses</t>
  </si>
  <si>
    <t>Less Interest Expense</t>
  </si>
  <si>
    <t>Earnings before taxes (EBT)</t>
  </si>
  <si>
    <t>Operating Income (EBIT)</t>
  </si>
  <si>
    <t>Less Income Taxes (34%)</t>
  </si>
  <si>
    <t>Net Income</t>
  </si>
  <si>
    <t>Number shares common stock (000)</t>
  </si>
  <si>
    <t>Common Stock Dividends (000)</t>
  </si>
  <si>
    <t>Earnings per Common Share (EPS)</t>
  </si>
  <si>
    <t>Financial Ratios</t>
  </si>
  <si>
    <t>Current ratio (times)</t>
  </si>
  <si>
    <t>Quick or Acid-test ratio (times)</t>
  </si>
  <si>
    <t>Trend</t>
  </si>
  <si>
    <t>Analysis</t>
  </si>
  <si>
    <t>Industry</t>
  </si>
  <si>
    <t>Evaluation</t>
  </si>
  <si>
    <t xml:space="preserve">Accounts receivables turnover (times)  </t>
  </si>
  <si>
    <t xml:space="preserve">Inventory turnover (times)  </t>
  </si>
  <si>
    <t>Times interest earned (times)</t>
  </si>
  <si>
    <t>Profitability</t>
  </si>
  <si>
    <t>Return on equity (%) [before tax]</t>
  </si>
  <si>
    <t xml:space="preserve">Return on assets (%) [before tax] </t>
  </si>
  <si>
    <t>Price to earnings ratio</t>
  </si>
  <si>
    <t>Cash Flow Statement</t>
  </si>
  <si>
    <t>Operating Activities</t>
  </si>
  <si>
    <t xml:space="preserve">Plus Depreciation </t>
  </si>
  <si>
    <t>Net Cash from operating activities</t>
  </si>
  <si>
    <t>Investment Activities</t>
  </si>
  <si>
    <t>Fixed asset acquisitions</t>
  </si>
  <si>
    <t>Change in intangible assets</t>
  </si>
  <si>
    <t>Change in all other noncurrent activities</t>
  </si>
  <si>
    <t>Net Cash from investing activities</t>
  </si>
  <si>
    <t>Financing Activities</t>
  </si>
  <si>
    <t>Dividends paid</t>
  </si>
  <si>
    <t xml:space="preserve">Change in notes payable </t>
  </si>
  <si>
    <t xml:space="preserve">Change in long-term debt </t>
  </si>
  <si>
    <t>Net Cash from financing Activities</t>
  </si>
  <si>
    <t>Net Change in Cash</t>
  </si>
  <si>
    <t>Cash, end of year</t>
  </si>
  <si>
    <t>Cash, beginning of year</t>
  </si>
  <si>
    <t>Liquidity</t>
  </si>
  <si>
    <t>Solvency</t>
  </si>
  <si>
    <t>Debt to Equity Ratio</t>
  </si>
  <si>
    <t xml:space="preserve">Gross profit ratio (%) </t>
  </si>
  <si>
    <t>Profit margin (%) [before tax]</t>
  </si>
  <si>
    <r>
      <t xml:space="preserve">Sales Revenue (All Sales are </t>
    </r>
    <r>
      <rPr>
        <i/>
        <sz val="11"/>
        <color theme="1"/>
        <rFont val="Calibri"/>
        <family val="2"/>
        <scheme val="minor"/>
      </rPr>
      <t>on account</t>
    </r>
    <r>
      <rPr>
        <sz val="11"/>
        <color theme="1"/>
        <rFont val="Calibri"/>
        <family val="2"/>
        <scheme val="minor"/>
      </rPr>
      <t>)</t>
    </r>
  </si>
  <si>
    <t>Average Collection Period (days)</t>
  </si>
  <si>
    <t>Average days in inventory (days)</t>
  </si>
  <si>
    <t xml:space="preserve">Minus increase in accounts receivable </t>
  </si>
  <si>
    <t xml:space="preserve">Minus increase in inventory </t>
  </si>
  <si>
    <t xml:space="preserve">Minus increase in prepaid expenses </t>
  </si>
  <si>
    <t xml:space="preserve">Plus increase in accounts payable </t>
  </si>
  <si>
    <t xml:space="preserve">Plus increase in income taxes payable </t>
  </si>
  <si>
    <t>Plus increase in accruals &amp; other cur. Liab.</t>
  </si>
  <si>
    <t xml:space="preserve">   </t>
  </si>
  <si>
    <t>Change current maturities--L.T.D.</t>
  </si>
  <si>
    <t>Exhibit Assembled Financial Data</t>
  </si>
  <si>
    <t xml:space="preserve">Net Income  </t>
  </si>
  <si>
    <t>Change in Com Stock &amp; paid-in cap</t>
  </si>
  <si>
    <t>Note on Times Interest Earned:  By using G48 it already includes Int Exp &amp; Tax Exp</t>
  </si>
  <si>
    <t>SOLUTION SHEET</t>
  </si>
  <si>
    <t>poor</t>
  </si>
  <si>
    <t>good</t>
  </si>
  <si>
    <t>OK/Poor</t>
  </si>
  <si>
    <t>OK</t>
  </si>
  <si>
    <t xml:space="preserve"> OK</t>
  </si>
  <si>
    <t>2017-19</t>
  </si>
  <si>
    <t>Atlas Carpet Mills Inc</t>
  </si>
  <si>
    <t>Note On Ratio See A116</t>
  </si>
  <si>
    <t>Return on 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</si>
</sst>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3" fontId="0" fillId="2" borderId="0" xfId="0" applyNumberFormat="1" applyFill="1"/>
    <xf numFmtId="3" fontId="0" fillId="2" borderId="1" xfId="0" applyNumberFormat="1" applyFill="1" applyBorder="1"/>
    <xf numFmtId="3" fontId="0" fillId="2" borderId="2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/>
    <xf numFmtId="0" fontId="0" fillId="0" borderId="0" xfId="0" applyFill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/>
    <xf numFmtId="0" fontId="0" fillId="2" borderId="0" xfId="0" applyFill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10" fontId="0" fillId="0" borderId="0" xfId="0" applyNumberFormat="1"/>
    <xf numFmtId="0" fontId="0" fillId="0" borderId="0" xfId="0" applyFill="1" applyAlignment="1">
      <alignment vertical="center" wrapText="1"/>
    </xf>
    <xf numFmtId="0" fontId="0" fillId="0" borderId="0" xfId="0" applyFont="1"/>
    <xf numFmtId="2" fontId="0" fillId="0" borderId="0" xfId="0" applyNumberFormat="1"/>
    <xf numFmtId="164" fontId="0" fillId="0" borderId="0" xfId="0" applyNumberFormat="1"/>
    <xf numFmtId="38" fontId="0" fillId="0" borderId="0" xfId="0" applyNumberFormat="1" applyBorder="1"/>
    <xf numFmtId="38" fontId="0" fillId="0" borderId="0" xfId="0" applyNumberFormat="1"/>
    <xf numFmtId="38" fontId="0" fillId="0" borderId="2" xfId="0" applyNumberFormat="1" applyBorder="1"/>
    <xf numFmtId="0" fontId="0" fillId="2" borderId="2" xfId="0" applyFill="1" applyBorder="1"/>
    <xf numFmtId="38" fontId="0" fillId="0" borderId="0" xfId="0" applyNumberFormat="1" applyFill="1"/>
    <xf numFmtId="0" fontId="0" fillId="0" borderId="0" xfId="0" applyFill="1" applyAlignment="1">
      <alignment horizontal="center"/>
    </xf>
    <xf numFmtId="9" fontId="0" fillId="0" borderId="0" xfId="1" applyFont="1"/>
    <xf numFmtId="10" fontId="0" fillId="0" borderId="0" xfId="1" applyNumberFormat="1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3" fontId="0" fillId="0" borderId="0" xfId="0" applyNumberFormat="1" applyFill="1" applyBorder="1"/>
    <xf numFmtId="3" fontId="0" fillId="0" borderId="2" xfId="0" applyNumberFormat="1" applyFill="1" applyBorder="1"/>
    <xf numFmtId="40" fontId="0" fillId="0" borderId="0" xfId="0" applyNumberFormat="1" applyFill="1"/>
    <xf numFmtId="0" fontId="0" fillId="0" borderId="2" xfId="0" applyFill="1" applyBorder="1"/>
    <xf numFmtId="38" fontId="0" fillId="2" borderId="0" xfId="0" applyNumberFormat="1" applyFill="1"/>
    <xf numFmtId="38" fontId="0" fillId="0" borderId="1" xfId="0" applyNumberFormat="1" applyBorder="1"/>
    <xf numFmtId="38" fontId="0" fillId="0" borderId="3" xfId="0" applyNumberFormat="1" applyBorder="1"/>
    <xf numFmtId="165" fontId="0" fillId="0" borderId="0" xfId="1" applyNumberFormat="1" applyFont="1"/>
    <xf numFmtId="9" fontId="0" fillId="0" borderId="0" xfId="1" applyNumberFormat="1" applyFont="1"/>
    <xf numFmtId="9" fontId="0" fillId="0" borderId="0" xfId="0" applyNumberFormat="1"/>
    <xf numFmtId="166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0" fontId="0" fillId="0" borderId="0" xfId="1" applyNumberFormat="1" applyFont="1" applyFill="1"/>
    <xf numFmtId="166" fontId="0" fillId="0" borderId="0" xfId="0" applyNumberFormat="1" applyFill="1" applyAlignment="1">
      <alignment vertical="center" wrapText="1"/>
    </xf>
    <xf numFmtId="165" fontId="0" fillId="0" borderId="0" xfId="1" applyNumberFormat="1" applyFont="1" applyFill="1"/>
    <xf numFmtId="167" fontId="0" fillId="0" borderId="0" xfId="0" applyNumberFormat="1" applyFill="1"/>
    <xf numFmtId="165" fontId="0" fillId="0" borderId="0" xfId="0" applyNumberFormat="1" applyBorder="1"/>
    <xf numFmtId="165" fontId="0" fillId="2" borderId="0" xfId="0" applyNumberFormat="1" applyFill="1"/>
    <xf numFmtId="9" fontId="0" fillId="0" borderId="0" xfId="1" applyFont="1" applyFill="1"/>
    <xf numFmtId="2" fontId="0" fillId="0" borderId="0" xfId="1" applyNumberFormat="1" applyFo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0" xfId="0" applyFill="1" applyAlignment="1">
      <alignment horizontal="left" vertical="top"/>
    </xf>
    <xf numFmtId="0" fontId="4" fillId="4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 wrapText="1"/>
    </xf>
    <xf numFmtId="16" fontId="0" fillId="0" borderId="0" xfId="0" quotePrefix="1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28"/>
  <sheetViews>
    <sheetView tabSelected="1" topLeftCell="B16" zoomScale="130" zoomScaleNormal="130" workbookViewId="0">
      <selection activeCell="G78" sqref="G78"/>
    </sheetView>
  </sheetViews>
  <sheetFormatPr baseColWidth="10" defaultColWidth="8.83203125" defaultRowHeight="15" x14ac:dyDescent="0.2"/>
  <cols>
    <col min="1" max="1" width="3.5" customWidth="1"/>
    <col min="2" max="2" width="3.6640625" customWidth="1"/>
    <col min="3" max="3" width="4" customWidth="1"/>
    <col min="4" max="4" width="4.5" customWidth="1"/>
    <col min="5" max="5" width="5.5" customWidth="1"/>
    <col min="6" max="6" width="22" customWidth="1"/>
    <col min="7" max="7" width="10.5" bestFit="1" customWidth="1"/>
    <col min="9" max="9" width="2.1640625" style="9" customWidth="1"/>
    <col min="10" max="10" width="9.5" bestFit="1" customWidth="1"/>
    <col min="11" max="11" width="9.1640625" style="7"/>
    <col min="12" max="12" width="2.5" style="9" customWidth="1"/>
    <col min="14" max="14" width="9.1640625" style="7"/>
    <col min="15" max="15" width="2.6640625" style="9" customWidth="1"/>
    <col min="16" max="16" width="12.1640625" customWidth="1"/>
    <col min="18" max="18" width="14" customWidth="1"/>
    <col min="19" max="19" width="14.33203125" customWidth="1"/>
    <col min="21" max="21" width="38" customWidth="1"/>
  </cols>
  <sheetData>
    <row r="1" spans="1:30" x14ac:dyDescent="0.2">
      <c r="A1" s="67" t="s">
        <v>100</v>
      </c>
      <c r="B1" s="67"/>
      <c r="C1" s="67"/>
      <c r="D1" s="67"/>
      <c r="E1" s="7"/>
      <c r="F1" s="7"/>
      <c r="G1" s="72" t="s">
        <v>104</v>
      </c>
      <c r="H1" s="72"/>
      <c r="I1" s="72"/>
      <c r="J1" s="72"/>
      <c r="K1" s="72"/>
      <c r="L1" s="72"/>
      <c r="M1" s="72"/>
      <c r="N1" s="72"/>
      <c r="O1" s="72"/>
      <c r="P1" s="72"/>
    </row>
    <row r="2" spans="1:30" x14ac:dyDescent="0.2">
      <c r="A2" s="75" t="s">
        <v>111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7"/>
      <c r="P2" s="7"/>
    </row>
    <row r="3" spans="1:30" x14ac:dyDescent="0.2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O3" s="7"/>
      <c r="P3" s="7"/>
    </row>
    <row r="4" spans="1:30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O4" s="7"/>
      <c r="P4" s="7"/>
    </row>
    <row r="5" spans="1:30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O5" s="7"/>
      <c r="P5" s="7"/>
    </row>
    <row r="6" spans="1:30" x14ac:dyDescent="0.2">
      <c r="G6" s="7"/>
      <c r="H6" s="7"/>
      <c r="I6" s="7"/>
      <c r="J6" s="7"/>
      <c r="L6" s="7"/>
      <c r="M6" s="7"/>
      <c r="O6" s="7"/>
      <c r="P6" s="7"/>
      <c r="Q6" s="7"/>
    </row>
    <row r="7" spans="1:30" x14ac:dyDescent="0.2">
      <c r="A7" s="7"/>
      <c r="B7" s="17"/>
      <c r="C7" s="17"/>
      <c r="D7" s="17"/>
      <c r="E7" s="17"/>
      <c r="F7" s="17"/>
      <c r="G7" s="78" t="s">
        <v>32</v>
      </c>
      <c r="H7" s="78"/>
      <c r="I7" s="78"/>
      <c r="J7" s="75"/>
      <c r="K7" s="75"/>
      <c r="L7" s="75"/>
      <c r="M7" s="75"/>
      <c r="O7" s="7"/>
      <c r="P7" s="77" t="s">
        <v>36</v>
      </c>
    </row>
    <row r="8" spans="1:30" x14ac:dyDescent="0.2">
      <c r="A8" s="24" t="s">
        <v>33</v>
      </c>
      <c r="B8" s="6"/>
      <c r="C8" s="6"/>
      <c r="D8" s="6"/>
      <c r="E8" s="6"/>
      <c r="F8" s="6"/>
      <c r="G8" s="69">
        <v>2017</v>
      </c>
      <c r="H8" s="69"/>
      <c r="I8" s="10"/>
      <c r="J8" s="69">
        <v>2018</v>
      </c>
      <c r="K8" s="70"/>
      <c r="L8" s="10"/>
      <c r="M8" s="69">
        <v>2019</v>
      </c>
      <c r="N8" s="70"/>
      <c r="P8" s="77"/>
      <c r="V8" s="54"/>
    </row>
    <row r="9" spans="1:30" x14ac:dyDescent="0.2">
      <c r="B9" s="15"/>
      <c r="C9" s="15"/>
      <c r="D9" s="15"/>
      <c r="E9" s="15"/>
      <c r="F9" s="15"/>
      <c r="G9" s="15" t="s">
        <v>34</v>
      </c>
      <c r="H9" s="15" t="s">
        <v>35</v>
      </c>
      <c r="I9" s="16"/>
      <c r="J9" s="15" t="s">
        <v>34</v>
      </c>
      <c r="K9" s="40" t="s">
        <v>35</v>
      </c>
      <c r="L9" s="16"/>
      <c r="M9" s="15" t="s">
        <v>34</v>
      </c>
      <c r="N9" s="40" t="s">
        <v>35</v>
      </c>
      <c r="P9" s="18"/>
      <c r="V9" s="54"/>
      <c r="Y9" s="54"/>
      <c r="AB9" s="54"/>
    </row>
    <row r="10" spans="1:30" x14ac:dyDescent="0.2">
      <c r="A10" t="s">
        <v>0</v>
      </c>
      <c r="H10" s="7"/>
    </row>
    <row r="11" spans="1:30" x14ac:dyDescent="0.2">
      <c r="B11" t="s">
        <v>1</v>
      </c>
      <c r="H11" s="7"/>
      <c r="V11" s="53"/>
      <c r="W11" s="55"/>
      <c r="Y11" s="53"/>
      <c r="Z11" s="55"/>
      <c r="AB11" s="53"/>
      <c r="AC11" s="55"/>
      <c r="AD11" s="52"/>
    </row>
    <row r="12" spans="1:30" x14ac:dyDescent="0.2">
      <c r="C12" t="s">
        <v>10</v>
      </c>
      <c r="G12" s="1">
        <v>1512</v>
      </c>
      <c r="H12" s="39">
        <f>SUM(G12/G22)</f>
        <v>6.8092771898221119E-2</v>
      </c>
      <c r="I12" s="11"/>
      <c r="J12" s="1">
        <v>1176</v>
      </c>
      <c r="K12" s="61">
        <f>SUM(J12/$J$22)</f>
        <v>3.5717539863325744E-2</v>
      </c>
      <c r="L12" s="11"/>
      <c r="M12" s="1">
        <v>1097</v>
      </c>
      <c r="N12" s="61">
        <f>SUM(M12/$M$22)</f>
        <v>2.3005620333864607E-2</v>
      </c>
      <c r="O12" s="64"/>
      <c r="P12" s="51">
        <v>0.06</v>
      </c>
      <c r="V12" s="53"/>
      <c r="W12" s="55"/>
      <c r="Y12" s="53"/>
      <c r="Z12" s="55"/>
      <c r="AB12" s="53"/>
      <c r="AC12" s="55"/>
      <c r="AD12" s="52"/>
    </row>
    <row r="13" spans="1:30" x14ac:dyDescent="0.2">
      <c r="C13" t="s">
        <v>11</v>
      </c>
      <c r="G13" s="1">
        <v>6237</v>
      </c>
      <c r="H13" s="61">
        <f>SUM(G13/$G$22)</f>
        <v>0.28088268408016215</v>
      </c>
      <c r="I13" s="11"/>
      <c r="J13" s="1">
        <v>10271</v>
      </c>
      <c r="K13" s="61">
        <f t="shared" ref="K13:K22" si="0">SUM(J13/$J$22)</f>
        <v>0.31195140470766897</v>
      </c>
      <c r="L13" s="11"/>
      <c r="M13" s="1">
        <v>15919</v>
      </c>
      <c r="N13" s="61">
        <f t="shared" ref="N13:N22" si="1">SUM(M13/$M$22)</f>
        <v>0.33384363727875177</v>
      </c>
      <c r="O13" s="64"/>
      <c r="P13" s="51">
        <v>0.2</v>
      </c>
      <c r="R13" t="s">
        <v>5</v>
      </c>
      <c r="V13" s="53"/>
      <c r="W13" s="55"/>
      <c r="Y13" s="53"/>
      <c r="Z13" s="55"/>
      <c r="AB13" s="53"/>
      <c r="AC13" s="55"/>
      <c r="AD13" s="52"/>
    </row>
    <row r="14" spans="1:30" x14ac:dyDescent="0.2">
      <c r="C14" t="s">
        <v>12</v>
      </c>
      <c r="G14" s="1">
        <v>4536</v>
      </c>
      <c r="H14" s="61">
        <f t="shared" ref="H14:H22" si="2">SUM(G14/$G$22)</f>
        <v>0.20427831569466337</v>
      </c>
      <c r="I14" s="11"/>
      <c r="J14" s="1">
        <v>7838</v>
      </c>
      <c r="K14" s="61">
        <f t="shared" si="0"/>
        <v>0.23805618830675779</v>
      </c>
      <c r="L14" s="11"/>
      <c r="M14" s="1">
        <v>12570</v>
      </c>
      <c r="N14" s="61">
        <f t="shared" si="1"/>
        <v>0.26361043536616058</v>
      </c>
      <c r="O14" s="64"/>
      <c r="P14" s="51">
        <v>0.31</v>
      </c>
      <c r="V14" s="53"/>
      <c r="W14" s="55"/>
      <c r="Y14" s="53"/>
      <c r="Z14" s="55"/>
      <c r="AB14" s="53"/>
      <c r="AC14" s="55"/>
      <c r="AD14" s="52"/>
    </row>
    <row r="15" spans="1:30" x14ac:dyDescent="0.2">
      <c r="C15" t="s">
        <v>13</v>
      </c>
      <c r="G15" s="4">
        <v>3780</v>
      </c>
      <c r="H15" s="61">
        <f t="shared" si="2"/>
        <v>0.17023192974555279</v>
      </c>
      <c r="I15" s="12"/>
      <c r="J15" s="4">
        <v>5140</v>
      </c>
      <c r="K15" s="61">
        <f t="shared" si="0"/>
        <v>0.15611237661351557</v>
      </c>
      <c r="L15" s="12"/>
      <c r="M15" s="4">
        <v>6840</v>
      </c>
      <c r="N15" s="61">
        <f t="shared" si="1"/>
        <v>0.14344434191762437</v>
      </c>
      <c r="O15" s="64"/>
      <c r="P15" s="51">
        <v>0.05</v>
      </c>
      <c r="R15" t="s">
        <v>5</v>
      </c>
      <c r="V15" s="53"/>
      <c r="W15" s="55"/>
      <c r="Y15" s="53"/>
      <c r="Z15" s="55"/>
      <c r="AB15" s="53"/>
      <c r="AC15" s="55"/>
      <c r="AD15" s="52"/>
    </row>
    <row r="16" spans="1:30" x14ac:dyDescent="0.2">
      <c r="D16" t="s">
        <v>6</v>
      </c>
      <c r="G16" s="1">
        <f>SUM(G12:G15)</f>
        <v>16065</v>
      </c>
      <c r="H16" s="61">
        <f t="shared" si="2"/>
        <v>0.72348570141859947</v>
      </c>
      <c r="I16" s="11"/>
      <c r="J16" s="1">
        <f t="shared" ref="J16:M16" si="3">SUM(J12:J15)</f>
        <v>24425</v>
      </c>
      <c r="K16" s="61">
        <f t="shared" si="0"/>
        <v>0.74183750949126803</v>
      </c>
      <c r="L16" s="11"/>
      <c r="M16" s="1">
        <f t="shared" si="3"/>
        <v>36426</v>
      </c>
      <c r="N16" s="61">
        <f t="shared" si="1"/>
        <v>0.76390403489640135</v>
      </c>
      <c r="O16" s="64"/>
      <c r="P16" s="51">
        <v>0.62</v>
      </c>
      <c r="V16" s="53"/>
      <c r="W16" s="55"/>
      <c r="Y16" s="53"/>
      <c r="Z16" s="55"/>
      <c r="AB16" s="53"/>
      <c r="AC16" s="55"/>
      <c r="AD16" s="52"/>
    </row>
    <row r="17" spans="1:30" x14ac:dyDescent="0.2">
      <c r="A17" t="s">
        <v>7</v>
      </c>
      <c r="G17" s="1">
        <v>6300</v>
      </c>
      <c r="H17" s="61">
        <f t="shared" si="2"/>
        <v>0.28371988290925465</v>
      </c>
      <c r="I17" s="11"/>
      <c r="J17" s="1">
        <v>9080</v>
      </c>
      <c r="K17" s="61">
        <f t="shared" si="0"/>
        <v>0.27577828397873955</v>
      </c>
      <c r="L17" s="11"/>
      <c r="M17" s="1">
        <v>12918</v>
      </c>
      <c r="N17" s="61">
        <f t="shared" si="1"/>
        <v>0.27090848083214497</v>
      </c>
      <c r="O17" s="64"/>
      <c r="P17" s="51">
        <v>0.37</v>
      </c>
      <c r="Q17" s="7"/>
      <c r="V17" s="53"/>
      <c r="W17" s="55"/>
      <c r="Y17" s="53"/>
      <c r="Z17" s="55"/>
      <c r="AB17" s="53"/>
      <c r="AC17" s="55"/>
      <c r="AD17" s="52"/>
    </row>
    <row r="18" spans="1:30" x14ac:dyDescent="0.2">
      <c r="A18" t="s">
        <v>8</v>
      </c>
      <c r="G18" s="4">
        <v>2050</v>
      </c>
      <c r="H18" s="61">
        <f t="shared" si="2"/>
        <v>9.2321549200630487E-2</v>
      </c>
      <c r="I18" s="12"/>
      <c r="J18" s="4">
        <v>2958</v>
      </c>
      <c r="K18" s="61">
        <f t="shared" si="0"/>
        <v>8.9840546697038726E-2</v>
      </c>
      <c r="L18" s="12"/>
      <c r="M18" s="4">
        <v>4250</v>
      </c>
      <c r="N18" s="61">
        <f t="shared" si="1"/>
        <v>8.9128428823085318E-2</v>
      </c>
      <c r="O18" s="64"/>
      <c r="P18" s="51">
        <v>9.1499999999999998E-2</v>
      </c>
      <c r="Q18" s="7"/>
      <c r="V18" s="53"/>
      <c r="W18" s="55"/>
      <c r="Y18" s="53"/>
      <c r="Z18" s="55"/>
      <c r="AB18" s="53"/>
      <c r="AC18" s="55"/>
      <c r="AD18" s="52"/>
    </row>
    <row r="19" spans="1:30" x14ac:dyDescent="0.2">
      <c r="A19" t="s">
        <v>9</v>
      </c>
      <c r="G19" s="1">
        <f>SUM(G17-G18)</f>
        <v>4250</v>
      </c>
      <c r="H19" s="61">
        <f t="shared" si="2"/>
        <v>0.19139833370862419</v>
      </c>
      <c r="I19" s="11"/>
      <c r="J19" s="1">
        <f t="shared" ref="J19:M19" si="4">SUM(J17-J18)</f>
        <v>6122</v>
      </c>
      <c r="K19" s="61">
        <f t="shared" si="0"/>
        <v>0.18593773728170085</v>
      </c>
      <c r="L19" s="11"/>
      <c r="M19" s="1">
        <f t="shared" si="4"/>
        <v>8668</v>
      </c>
      <c r="N19" s="61">
        <f t="shared" si="1"/>
        <v>0.18178005200905964</v>
      </c>
      <c r="O19" s="64"/>
      <c r="P19" s="51">
        <v>0.28000000000000003</v>
      </c>
      <c r="Q19" s="7"/>
      <c r="V19" s="53"/>
      <c r="W19" s="55"/>
      <c r="Y19" s="53"/>
      <c r="Z19" s="55"/>
      <c r="AB19" s="53"/>
      <c r="AC19" s="55"/>
      <c r="AD19" s="52"/>
    </row>
    <row r="20" spans="1:30" x14ac:dyDescent="0.2">
      <c r="A20" t="s">
        <v>14</v>
      </c>
      <c r="G20" s="1">
        <v>567</v>
      </c>
      <c r="H20" s="61">
        <f t="shared" si="2"/>
        <v>2.5534789461832921E-2</v>
      </c>
      <c r="I20" s="11"/>
      <c r="J20" s="1">
        <v>588</v>
      </c>
      <c r="K20" s="61">
        <f t="shared" si="0"/>
        <v>1.7858769931662872E-2</v>
      </c>
      <c r="L20" s="11"/>
      <c r="M20" s="1">
        <v>605</v>
      </c>
      <c r="N20" s="61">
        <f t="shared" si="1"/>
        <v>1.2687693985403909E-2</v>
      </c>
      <c r="O20" s="64"/>
      <c r="P20" s="51">
        <v>0.04</v>
      </c>
      <c r="Q20" s="7"/>
      <c r="V20" s="53"/>
      <c r="W20" s="55"/>
      <c r="Y20" s="53"/>
      <c r="Z20" s="55"/>
      <c r="AB20" s="53"/>
      <c r="AC20" s="55"/>
      <c r="AD20" s="52"/>
    </row>
    <row r="21" spans="1:30" x14ac:dyDescent="0.2">
      <c r="A21" t="s">
        <v>15</v>
      </c>
      <c r="G21" s="4">
        <v>1323</v>
      </c>
      <c r="H21" s="61">
        <f t="shared" si="2"/>
        <v>5.9581175410943481E-2</v>
      </c>
      <c r="I21" s="12"/>
      <c r="J21" s="4">
        <v>1790</v>
      </c>
      <c r="K21" s="61">
        <f t="shared" si="0"/>
        <v>5.4365983295368264E-2</v>
      </c>
      <c r="L21" s="12"/>
      <c r="M21" s="4">
        <v>1985</v>
      </c>
      <c r="N21" s="61">
        <f t="shared" si="1"/>
        <v>4.1628219109135139E-2</v>
      </c>
      <c r="O21" s="64"/>
      <c r="P21" s="51">
        <v>0.06</v>
      </c>
      <c r="Q21" s="7"/>
      <c r="R21" t="s">
        <v>5</v>
      </c>
      <c r="V21" s="53"/>
      <c r="W21" s="55"/>
      <c r="Y21" s="53"/>
      <c r="Z21" s="55"/>
      <c r="AB21" s="53"/>
      <c r="AC21" s="55"/>
      <c r="AD21" s="52"/>
    </row>
    <row r="22" spans="1:30" ht="16" thickBot="1" x14ac:dyDescent="0.25">
      <c r="C22" t="s">
        <v>16</v>
      </c>
      <c r="G22" s="3">
        <f>SUM(G16+G19+G21+G20)</f>
        <v>22205</v>
      </c>
      <c r="H22" s="61">
        <f t="shared" si="2"/>
        <v>1</v>
      </c>
      <c r="I22" s="13"/>
      <c r="J22" s="3">
        <f t="shared" ref="J22:M22" si="5">SUM(J16+J19+J21+J20)</f>
        <v>32925</v>
      </c>
      <c r="K22" s="61">
        <f t="shared" si="0"/>
        <v>1</v>
      </c>
      <c r="L22" s="13"/>
      <c r="M22" s="3">
        <f t="shared" si="5"/>
        <v>47684</v>
      </c>
      <c r="N22" s="61">
        <f t="shared" si="1"/>
        <v>1</v>
      </c>
      <c r="O22" s="64"/>
      <c r="P22" s="51">
        <v>1</v>
      </c>
      <c r="Q22" s="7"/>
      <c r="R22" t="s">
        <v>5</v>
      </c>
      <c r="W22" s="30"/>
      <c r="Z22" s="30"/>
      <c r="AC22" s="30"/>
    </row>
    <row r="23" spans="1:30" ht="16" thickTop="1" x14ac:dyDescent="0.2">
      <c r="A23" t="s">
        <v>2</v>
      </c>
      <c r="G23" s="1"/>
      <c r="H23" s="8"/>
      <c r="I23" s="11"/>
      <c r="J23" s="1"/>
      <c r="K23" s="8"/>
      <c r="L23" s="11"/>
      <c r="M23" s="1"/>
      <c r="P23" s="52" t="s">
        <v>5</v>
      </c>
      <c r="S23" t="s">
        <v>5</v>
      </c>
    </row>
    <row r="24" spans="1:30" x14ac:dyDescent="0.2">
      <c r="B24" t="s">
        <v>3</v>
      </c>
      <c r="G24" s="1"/>
      <c r="H24" s="8"/>
      <c r="I24" s="11"/>
      <c r="J24" s="1"/>
      <c r="K24" s="8"/>
      <c r="L24" s="11"/>
      <c r="M24" s="1"/>
      <c r="P24" s="52"/>
      <c r="S24" s="7"/>
    </row>
    <row r="25" spans="1:30" x14ac:dyDescent="0.2">
      <c r="C25" t="s">
        <v>17</v>
      </c>
      <c r="G25" s="1">
        <v>1205</v>
      </c>
      <c r="H25" s="61">
        <f>SUM(G25/$G$38)</f>
        <v>5.4267056969151094E-2</v>
      </c>
      <c r="I25" s="11"/>
      <c r="J25" s="1">
        <v>3243</v>
      </c>
      <c r="K25" s="61">
        <f>SUM(J25/$J$38)</f>
        <v>9.8496583143507968E-2</v>
      </c>
      <c r="L25" s="11"/>
      <c r="M25" s="1">
        <v>6323</v>
      </c>
      <c r="N25" s="61">
        <f>SUM(M25/$M$38)</f>
        <v>0.13260213069373375</v>
      </c>
      <c r="P25" s="51">
        <v>0.08</v>
      </c>
      <c r="V25" s="53"/>
      <c r="W25" s="55"/>
      <c r="Y25" s="53"/>
      <c r="Z25" s="55"/>
      <c r="AB25" s="53"/>
      <c r="AC25" s="55"/>
      <c r="AD25" s="52"/>
    </row>
    <row r="26" spans="1:30" x14ac:dyDescent="0.2">
      <c r="C26" t="s">
        <v>18</v>
      </c>
      <c r="G26" s="1">
        <v>1008</v>
      </c>
      <c r="H26" s="61">
        <f t="shared" ref="H26:H38" si="6">SUM(G26/$G$38)</f>
        <v>4.5395181265480748E-2</v>
      </c>
      <c r="I26" s="11"/>
      <c r="J26" s="1">
        <v>1460</v>
      </c>
      <c r="K26" s="61">
        <f t="shared" ref="K26:K38" si="7">SUM(J26/$J$38)</f>
        <v>4.4343204252088077E-2</v>
      </c>
      <c r="L26" s="11"/>
      <c r="M26" s="1">
        <v>2246</v>
      </c>
      <c r="N26" s="61">
        <f t="shared" ref="N26:N38" si="8">SUM(M26/$M$38)</f>
        <v>4.7101753208623434E-2</v>
      </c>
      <c r="P26" s="51">
        <v>0.05</v>
      </c>
      <c r="V26" s="53"/>
      <c r="W26" s="55"/>
      <c r="Y26" s="53"/>
      <c r="Z26" s="55"/>
      <c r="AB26" s="53"/>
      <c r="AC26" s="55"/>
      <c r="AD26" s="52"/>
    </row>
    <row r="27" spans="1:30" x14ac:dyDescent="0.2">
      <c r="C27" t="s">
        <v>19</v>
      </c>
      <c r="G27" s="1">
        <v>3570</v>
      </c>
      <c r="H27" s="61">
        <f t="shared" si="6"/>
        <v>0.16077460031524432</v>
      </c>
      <c r="I27" s="11"/>
      <c r="J27" s="1">
        <v>5958</v>
      </c>
      <c r="K27" s="61">
        <f t="shared" si="7"/>
        <v>0.18095671981776765</v>
      </c>
      <c r="L27" s="11"/>
      <c r="M27" s="1">
        <v>9955</v>
      </c>
      <c r="N27" s="61">
        <f t="shared" si="8"/>
        <v>0.2087702373961916</v>
      </c>
      <c r="P27" s="51">
        <v>0.16</v>
      </c>
      <c r="V27" s="53"/>
      <c r="W27" s="55"/>
      <c r="Y27" s="53"/>
      <c r="Z27" s="55"/>
      <c r="AB27" s="53"/>
      <c r="AC27" s="55"/>
      <c r="AD27" s="52"/>
    </row>
    <row r="28" spans="1:30" x14ac:dyDescent="0.2">
      <c r="C28" t="s">
        <v>20</v>
      </c>
      <c r="G28" s="1">
        <v>84</v>
      </c>
      <c r="H28" s="61">
        <f t="shared" si="6"/>
        <v>3.7829317721233958E-3</v>
      </c>
      <c r="I28" s="11"/>
      <c r="J28" s="1">
        <v>336</v>
      </c>
      <c r="K28" s="61">
        <f t="shared" si="7"/>
        <v>1.0205011389521641E-2</v>
      </c>
      <c r="L28" s="11"/>
      <c r="M28" s="1">
        <v>336</v>
      </c>
      <c r="N28" s="61">
        <f t="shared" si="8"/>
        <v>7.046388725778039E-3</v>
      </c>
      <c r="P28" s="51">
        <v>0</v>
      </c>
      <c r="V28" s="53"/>
      <c r="W28" s="55"/>
      <c r="Y28" s="53"/>
      <c r="Z28" s="55"/>
      <c r="AB28" s="53"/>
      <c r="AC28" s="55"/>
      <c r="AD28" s="52"/>
    </row>
    <row r="29" spans="1:30" x14ac:dyDescent="0.2">
      <c r="C29" t="s">
        <v>21</v>
      </c>
      <c r="G29" s="4">
        <v>1995</v>
      </c>
      <c r="H29" s="61">
        <f t="shared" si="6"/>
        <v>8.9844629587930644E-2</v>
      </c>
      <c r="I29" s="12"/>
      <c r="J29" s="4">
        <v>3360</v>
      </c>
      <c r="K29" s="61">
        <f t="shared" si="7"/>
        <v>0.1020501138952164</v>
      </c>
      <c r="L29" s="12"/>
      <c r="M29" s="4">
        <v>5016</v>
      </c>
      <c r="N29" s="61">
        <f t="shared" si="8"/>
        <v>0.10519251740625786</v>
      </c>
      <c r="O29" s="9" t="s">
        <v>5</v>
      </c>
      <c r="P29" s="52">
        <v>0.08</v>
      </c>
      <c r="V29" s="53"/>
      <c r="W29" s="55"/>
      <c r="Y29" s="53"/>
      <c r="Z29" s="55"/>
      <c r="AB29" s="53"/>
      <c r="AC29" s="55"/>
      <c r="AD29" s="52"/>
    </row>
    <row r="30" spans="1:30" x14ac:dyDescent="0.2">
      <c r="D30" t="s">
        <v>22</v>
      </c>
      <c r="G30" s="1">
        <f>SUM(G25:G29)</f>
        <v>7862</v>
      </c>
      <c r="H30" s="61">
        <f t="shared" si="6"/>
        <v>0.35406439990993022</v>
      </c>
      <c r="I30" s="11"/>
      <c r="J30" s="1">
        <f t="shared" ref="J30:M30" si="9">SUM(J25:J29)</f>
        <v>14357</v>
      </c>
      <c r="K30" s="61">
        <f t="shared" si="7"/>
        <v>0.43605163249810175</v>
      </c>
      <c r="L30" s="11"/>
      <c r="M30" s="1">
        <f t="shared" si="9"/>
        <v>23876</v>
      </c>
      <c r="N30" s="61">
        <f t="shared" si="8"/>
        <v>0.50071302743058466</v>
      </c>
      <c r="P30" s="51">
        <v>0.36</v>
      </c>
      <c r="R30" t="s">
        <v>5</v>
      </c>
      <c r="V30" s="53"/>
      <c r="W30" s="55"/>
      <c r="Y30" s="53"/>
      <c r="Z30" s="55"/>
      <c r="AB30" s="53"/>
      <c r="AC30" s="55"/>
      <c r="AD30" s="52"/>
    </row>
    <row r="31" spans="1:30" x14ac:dyDescent="0.2">
      <c r="B31" t="s">
        <v>30</v>
      </c>
      <c r="G31" s="4">
        <v>2940</v>
      </c>
      <c r="H31" s="61">
        <f t="shared" si="6"/>
        <v>0.13240261202431886</v>
      </c>
      <c r="I31" s="12"/>
      <c r="J31" s="4">
        <v>6100</v>
      </c>
      <c r="K31" s="61">
        <f t="shared" si="7"/>
        <v>0.18526955201214881</v>
      </c>
      <c r="L31" s="12"/>
      <c r="M31" s="4">
        <v>9350</v>
      </c>
      <c r="N31" s="61">
        <f t="shared" si="8"/>
        <v>0.19608254341078768</v>
      </c>
      <c r="P31" s="51">
        <v>0.13</v>
      </c>
      <c r="V31" s="53"/>
      <c r="W31" s="55"/>
      <c r="Y31" s="53"/>
      <c r="Z31" s="55"/>
      <c r="AB31" s="53"/>
      <c r="AC31" s="55"/>
      <c r="AD31" s="52"/>
    </row>
    <row r="32" spans="1:30" x14ac:dyDescent="0.2">
      <c r="D32" t="s">
        <v>23</v>
      </c>
      <c r="G32" s="1">
        <f>SUM(G30+G31)</f>
        <v>10802</v>
      </c>
      <c r="H32" s="61">
        <f t="shared" si="6"/>
        <v>0.48646701193424902</v>
      </c>
      <c r="I32" s="11"/>
      <c r="J32" s="1">
        <f t="shared" ref="J32:M32" si="10">SUM(J30+J31)</f>
        <v>20457</v>
      </c>
      <c r="K32" s="61">
        <f t="shared" si="7"/>
        <v>0.62132118451025053</v>
      </c>
      <c r="L32" s="11"/>
      <c r="M32" s="1">
        <f t="shared" si="10"/>
        <v>33226</v>
      </c>
      <c r="N32" s="61">
        <f t="shared" si="8"/>
        <v>0.69679557084137234</v>
      </c>
      <c r="P32" s="51">
        <v>0.61</v>
      </c>
      <c r="V32" s="53"/>
      <c r="W32" s="55"/>
      <c r="Y32" s="53"/>
      <c r="Z32" s="55"/>
      <c r="AB32" s="53"/>
      <c r="AC32" s="55"/>
      <c r="AD32" s="52"/>
    </row>
    <row r="33" spans="1:30" x14ac:dyDescent="0.2">
      <c r="B33" t="s">
        <v>4</v>
      </c>
      <c r="G33" s="1"/>
      <c r="H33" s="61" t="s">
        <v>5</v>
      </c>
      <c r="I33" s="11"/>
      <c r="J33" s="1"/>
      <c r="K33" s="61" t="s">
        <v>5</v>
      </c>
      <c r="L33" s="11"/>
      <c r="M33" s="1"/>
      <c r="N33" s="61" t="s">
        <v>5</v>
      </c>
      <c r="P33" s="51"/>
      <c r="V33" s="53"/>
      <c r="W33" s="55"/>
      <c r="Y33" s="53"/>
      <c r="Z33" s="55"/>
      <c r="AB33" s="53"/>
      <c r="AC33" s="55"/>
      <c r="AD33" s="52"/>
    </row>
    <row r="34" spans="1:30" x14ac:dyDescent="0.2">
      <c r="C34" t="s">
        <v>24</v>
      </c>
      <c r="G34" s="1">
        <v>3360</v>
      </c>
      <c r="H34" s="61">
        <f t="shared" si="6"/>
        <v>0.15131727088493582</v>
      </c>
      <c r="I34" s="11"/>
      <c r="J34" s="1">
        <v>3360</v>
      </c>
      <c r="K34" s="61">
        <f t="shared" si="7"/>
        <v>0.1020501138952164</v>
      </c>
      <c r="L34" s="11"/>
      <c r="M34" s="1">
        <v>3360</v>
      </c>
      <c r="N34" s="61">
        <f t="shared" si="8"/>
        <v>7.0463887257780383E-2</v>
      </c>
      <c r="P34" s="51"/>
      <c r="V34" s="53"/>
      <c r="W34" s="55"/>
      <c r="Y34" s="53"/>
      <c r="Z34" s="55"/>
      <c r="AB34" s="53"/>
      <c r="AC34" s="55"/>
      <c r="AD34" s="52"/>
    </row>
    <row r="35" spans="1:30" x14ac:dyDescent="0.2">
      <c r="C35" t="s">
        <v>25</v>
      </c>
      <c r="G35" s="1">
        <v>2100</v>
      </c>
      <c r="H35" s="61">
        <f t="shared" si="6"/>
        <v>9.4573294303084893E-2</v>
      </c>
      <c r="I35" s="11"/>
      <c r="J35" s="1">
        <v>2100</v>
      </c>
      <c r="K35" s="61">
        <f t="shared" si="7"/>
        <v>6.3781321184510256E-2</v>
      </c>
      <c r="L35" s="11"/>
      <c r="M35" s="1">
        <v>2100</v>
      </c>
      <c r="N35" s="61">
        <f t="shared" si="8"/>
        <v>4.4039929536112743E-2</v>
      </c>
      <c r="P35" s="51"/>
      <c r="V35" s="53"/>
      <c r="W35" s="55"/>
      <c r="Y35" s="53"/>
      <c r="Z35" s="55"/>
      <c r="AB35" s="53"/>
      <c r="AC35" s="55"/>
      <c r="AD35" s="52"/>
    </row>
    <row r="36" spans="1:30" x14ac:dyDescent="0.2">
      <c r="C36" t="s">
        <v>26</v>
      </c>
      <c r="G36" s="4">
        <v>5943</v>
      </c>
      <c r="H36" s="61">
        <f t="shared" si="6"/>
        <v>0.26764242287773027</v>
      </c>
      <c r="I36" s="12"/>
      <c r="J36" s="4">
        <v>7008</v>
      </c>
      <c r="K36" s="61">
        <f t="shared" si="7"/>
        <v>0.21284738041002277</v>
      </c>
      <c r="L36" s="12"/>
      <c r="M36" s="4">
        <v>8998</v>
      </c>
      <c r="N36" s="61">
        <f t="shared" si="8"/>
        <v>0.18870061236473451</v>
      </c>
      <c r="P36" s="51"/>
      <c r="Q36" s="1"/>
      <c r="R36" s="1"/>
      <c r="S36" s="8"/>
      <c r="T36" s="7"/>
      <c r="U36" s="7"/>
      <c r="V36" s="56"/>
      <c r="W36" s="57"/>
      <c r="X36" s="7"/>
      <c r="Y36" s="56"/>
      <c r="Z36" s="57"/>
      <c r="AA36" s="7"/>
      <c r="AB36" s="53"/>
      <c r="AC36" s="55"/>
      <c r="AD36" s="52"/>
    </row>
    <row r="37" spans="1:30" x14ac:dyDescent="0.2">
      <c r="D37" t="s">
        <v>27</v>
      </c>
      <c r="G37" s="1">
        <f>SUM(G34:G36)</f>
        <v>11403</v>
      </c>
      <c r="H37" s="61">
        <f t="shared" si="6"/>
        <v>0.51353298806575098</v>
      </c>
      <c r="I37" s="11"/>
      <c r="J37" s="1">
        <f t="shared" ref="J37:M37" si="11">SUM(J34:J36)</f>
        <v>12468</v>
      </c>
      <c r="K37" s="61">
        <f t="shared" si="7"/>
        <v>0.37867881548974941</v>
      </c>
      <c r="L37" s="11"/>
      <c r="M37" s="1">
        <f t="shared" si="11"/>
        <v>14458</v>
      </c>
      <c r="N37" s="61">
        <f t="shared" si="8"/>
        <v>0.30320442915862761</v>
      </c>
      <c r="P37" s="51">
        <v>0.39</v>
      </c>
      <c r="Q37" s="1"/>
      <c r="S37" s="7"/>
      <c r="T37" s="7"/>
      <c r="U37" s="7"/>
      <c r="V37" s="56"/>
      <c r="W37" s="57"/>
      <c r="X37" s="7"/>
      <c r="Y37" s="56"/>
      <c r="Z37" s="57"/>
      <c r="AA37" s="7"/>
      <c r="AB37" s="53"/>
      <c r="AC37" s="55"/>
      <c r="AD37" s="52"/>
    </row>
    <row r="38" spans="1:30" ht="16" thickBot="1" x14ac:dyDescent="0.25">
      <c r="E38" t="s">
        <v>28</v>
      </c>
      <c r="G38" s="3">
        <f>SUM(G32+G37)</f>
        <v>22205</v>
      </c>
      <c r="H38" s="61">
        <f t="shared" si="6"/>
        <v>1</v>
      </c>
      <c r="I38" s="13"/>
      <c r="J38" s="3">
        <f t="shared" ref="J38:M38" si="12">SUM(J32+J37)</f>
        <v>32925</v>
      </c>
      <c r="K38" s="61">
        <f t="shared" si="7"/>
        <v>1</v>
      </c>
      <c r="L38" s="13"/>
      <c r="M38" s="3">
        <f t="shared" si="12"/>
        <v>47684</v>
      </c>
      <c r="N38" s="61">
        <f t="shared" si="8"/>
        <v>1</v>
      </c>
      <c r="P38" s="51">
        <v>1</v>
      </c>
      <c r="S38" s="7"/>
      <c r="T38" s="7"/>
      <c r="U38" s="7"/>
      <c r="V38" s="56"/>
      <c r="W38" s="57"/>
      <c r="X38" s="7"/>
      <c r="Y38" s="56"/>
      <c r="Z38" s="57"/>
      <c r="AA38" s="7"/>
      <c r="AB38" s="53"/>
      <c r="AC38" s="55"/>
      <c r="AD38" s="52"/>
    </row>
    <row r="39" spans="1:30" ht="16" thickTop="1" x14ac:dyDescent="0.2">
      <c r="A39" t="s">
        <v>29</v>
      </c>
      <c r="G39">
        <v>17.25</v>
      </c>
      <c r="H39" s="7"/>
      <c r="J39">
        <v>17.71</v>
      </c>
      <c r="M39">
        <v>18.43</v>
      </c>
      <c r="P39" s="38"/>
      <c r="S39" s="7"/>
      <c r="T39" s="7"/>
      <c r="U39" s="7"/>
      <c r="V39" s="56"/>
      <c r="W39" s="57"/>
      <c r="X39" s="7"/>
      <c r="Y39" s="56"/>
      <c r="Z39" s="57"/>
      <c r="AA39" s="7"/>
      <c r="AB39" s="53"/>
      <c r="AC39" s="55"/>
      <c r="AD39" s="52"/>
    </row>
    <row r="40" spans="1:30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L40" s="7"/>
      <c r="M40" s="7"/>
      <c r="O40" s="7"/>
      <c r="P40" s="7"/>
      <c r="S40" s="7"/>
      <c r="T40" s="7"/>
      <c r="U40" s="28"/>
      <c r="V40" s="28"/>
      <c r="W40" s="58"/>
      <c r="X40" s="7"/>
      <c r="Y40" s="7"/>
      <c r="Z40" s="58"/>
      <c r="AA40" s="7"/>
      <c r="AC40" s="30"/>
    </row>
    <row r="41" spans="1:30" x14ac:dyDescent="0.2">
      <c r="A41" s="7"/>
      <c r="B41" s="17"/>
      <c r="C41" s="17"/>
      <c r="D41" s="17"/>
      <c r="E41" s="17"/>
      <c r="F41" s="17"/>
      <c r="G41" s="78"/>
      <c r="H41" s="78"/>
      <c r="I41" s="78"/>
      <c r="J41" s="75"/>
      <c r="K41" s="75"/>
      <c r="L41" s="75"/>
      <c r="M41" s="75"/>
      <c r="O41" s="7"/>
      <c r="P41" s="77" t="s">
        <v>36</v>
      </c>
      <c r="S41" s="7"/>
      <c r="T41" s="7"/>
      <c r="U41" s="28"/>
      <c r="V41" s="28"/>
      <c r="W41" s="59"/>
      <c r="X41" s="7"/>
      <c r="Y41" s="7"/>
      <c r="Z41" s="7"/>
      <c r="AA41" s="7"/>
    </row>
    <row r="42" spans="1:30" x14ac:dyDescent="0.2">
      <c r="A42" s="25" t="s">
        <v>37</v>
      </c>
      <c r="B42" s="6"/>
      <c r="C42" s="6"/>
      <c r="D42" s="6"/>
      <c r="E42" s="6"/>
      <c r="F42" s="6"/>
      <c r="G42" s="69">
        <v>2017</v>
      </c>
      <c r="H42" s="69"/>
      <c r="I42" s="10"/>
      <c r="J42" s="69">
        <v>2018</v>
      </c>
      <c r="K42" s="70"/>
      <c r="L42" s="10"/>
      <c r="M42" s="69">
        <v>2019</v>
      </c>
      <c r="N42" s="70"/>
      <c r="P42" s="77"/>
      <c r="S42" s="7"/>
      <c r="T42" s="7"/>
      <c r="U42" s="28"/>
      <c r="V42" s="28"/>
      <c r="W42" s="59"/>
      <c r="X42" s="7"/>
      <c r="Y42" s="7"/>
      <c r="Z42" s="7"/>
      <c r="AA42" s="7"/>
    </row>
    <row r="43" spans="1:30" x14ac:dyDescent="0.2">
      <c r="G43" s="5" t="s">
        <v>34</v>
      </c>
      <c r="H43" s="5" t="s">
        <v>38</v>
      </c>
      <c r="J43" s="5" t="s">
        <v>34</v>
      </c>
      <c r="K43" s="37" t="s">
        <v>38</v>
      </c>
      <c r="M43" s="5" t="s">
        <v>34</v>
      </c>
      <c r="N43" s="37" t="s">
        <v>38</v>
      </c>
      <c r="P43" s="20"/>
      <c r="S43" s="7"/>
      <c r="T43" s="7"/>
      <c r="U43" s="28"/>
      <c r="V43" s="28"/>
      <c r="W43" s="59"/>
      <c r="X43" s="7"/>
      <c r="Y43" s="7"/>
      <c r="Z43" s="7"/>
      <c r="AA43" s="7"/>
    </row>
    <row r="44" spans="1:30" x14ac:dyDescent="0.2">
      <c r="A44" t="s">
        <v>89</v>
      </c>
      <c r="G44" s="33">
        <v>50400</v>
      </c>
      <c r="H44" s="65">
        <f>SUM(G44/$G$44)</f>
        <v>1</v>
      </c>
      <c r="I44" s="47"/>
      <c r="J44" s="33">
        <v>65100</v>
      </c>
      <c r="K44" s="65">
        <f>SUM(J44/$J$44)</f>
        <v>1</v>
      </c>
      <c r="L44" s="47"/>
      <c r="M44" s="33">
        <v>81312</v>
      </c>
      <c r="N44" s="65">
        <f>SUM(M44/$M$44)</f>
        <v>1</v>
      </c>
      <c r="P44" s="50">
        <v>1</v>
      </c>
      <c r="S44" s="7"/>
      <c r="T44" s="7"/>
      <c r="U44" s="28"/>
      <c r="V44" s="60"/>
      <c r="W44" s="61"/>
      <c r="X44" s="7"/>
      <c r="Y44" s="56"/>
      <c r="Z44" s="57"/>
      <c r="AA44" s="62"/>
      <c r="AB44" s="53"/>
      <c r="AC44" s="55"/>
      <c r="AD44" s="55"/>
    </row>
    <row r="45" spans="1:30" x14ac:dyDescent="0.2">
      <c r="A45" t="s">
        <v>39</v>
      </c>
      <c r="G45" s="48">
        <v>35431</v>
      </c>
      <c r="H45" s="61">
        <f t="shared" ref="H45:H46" si="13">SUM(G45/$G$44)</f>
        <v>0.70299603174603176</v>
      </c>
      <c r="I45" s="47"/>
      <c r="J45" s="48">
        <v>45872</v>
      </c>
      <c r="K45" s="61">
        <f t="shared" ref="K45:K46" si="14">SUM(J45/$J$44)</f>
        <v>0.70463901689708142</v>
      </c>
      <c r="L45" s="47"/>
      <c r="M45" s="48">
        <v>57098</v>
      </c>
      <c r="N45" s="61">
        <f t="shared" ref="N45:N46" si="15">SUM(M45/$M$44)</f>
        <v>0.70220877607241239</v>
      </c>
      <c r="P45" s="50">
        <v>0.71499999999999997</v>
      </c>
      <c r="S45" s="7"/>
      <c r="T45" s="7"/>
      <c r="U45" s="28"/>
      <c r="V45" s="60"/>
      <c r="W45" s="61"/>
      <c r="X45" s="7"/>
      <c r="Y45" s="56"/>
      <c r="Z45" s="57"/>
      <c r="AA45" s="62"/>
      <c r="AB45" s="53"/>
      <c r="AC45" s="55"/>
      <c r="AD45" s="55"/>
    </row>
    <row r="46" spans="1:30" x14ac:dyDescent="0.2">
      <c r="A46" t="s">
        <v>40</v>
      </c>
      <c r="G46" s="33">
        <f>SUM(G44-G45)</f>
        <v>14969</v>
      </c>
      <c r="H46" s="61">
        <f t="shared" si="13"/>
        <v>0.29700396825396824</v>
      </c>
      <c r="I46" s="47"/>
      <c r="J46" s="33">
        <f>SUM(J44-J45)</f>
        <v>19228</v>
      </c>
      <c r="K46" s="61">
        <f t="shared" si="14"/>
        <v>0.29536098310291858</v>
      </c>
      <c r="L46" s="47"/>
      <c r="M46" s="33">
        <f>SUM(M44-M45)</f>
        <v>24214</v>
      </c>
      <c r="N46" s="61">
        <f t="shared" si="15"/>
        <v>0.29779122392758756</v>
      </c>
      <c r="P46" s="50">
        <v>0.28499999999999998</v>
      </c>
      <c r="S46" s="7"/>
      <c r="T46" s="7"/>
      <c r="U46" s="28"/>
      <c r="V46" s="60"/>
      <c r="W46" s="61"/>
      <c r="X46" s="7"/>
      <c r="Y46" s="56"/>
      <c r="Z46" s="57"/>
      <c r="AA46" s="7"/>
      <c r="AB46" s="53"/>
      <c r="AC46" s="55"/>
      <c r="AD46" s="55"/>
    </row>
    <row r="47" spans="1:30" x14ac:dyDescent="0.2">
      <c r="A47" t="s">
        <v>41</v>
      </c>
      <c r="G47" s="33"/>
      <c r="H47" s="61"/>
      <c r="I47" s="47"/>
      <c r="J47" s="33"/>
      <c r="K47" s="61"/>
      <c r="L47" s="47"/>
      <c r="M47" s="33"/>
      <c r="N47" s="61"/>
      <c r="P47" s="50"/>
      <c r="S47" s="7"/>
      <c r="T47" s="7"/>
      <c r="U47" s="28"/>
      <c r="V47" s="60"/>
      <c r="W47" s="61"/>
      <c r="X47" s="7"/>
      <c r="Y47" s="56"/>
      <c r="Z47" s="57"/>
      <c r="AA47" s="7"/>
      <c r="AB47" s="53"/>
      <c r="AC47" s="55"/>
      <c r="AD47" s="55"/>
    </row>
    <row r="48" spans="1:30" x14ac:dyDescent="0.2">
      <c r="B48" t="s">
        <v>42</v>
      </c>
      <c r="G48" s="33">
        <v>12331</v>
      </c>
      <c r="H48" s="61">
        <f t="shared" ref="H48:H55" si="16">SUM(G48/$G$44)</f>
        <v>0.24466269841269842</v>
      </c>
      <c r="I48" s="47"/>
      <c r="J48" s="33">
        <v>15099</v>
      </c>
      <c r="K48" s="61">
        <f t="shared" ref="K48:K55" si="17">SUM(J48/$J$44)</f>
        <v>0.23193548387096774</v>
      </c>
      <c r="L48" s="47"/>
      <c r="M48" s="33">
        <v>17296</v>
      </c>
      <c r="N48" s="61">
        <f t="shared" ref="N48:N55" si="18">SUM(M48/$M$44)</f>
        <v>0.21271153089334907</v>
      </c>
      <c r="P48" s="50">
        <v>0.19589999999999999</v>
      </c>
      <c r="S48" s="7"/>
      <c r="T48" s="7"/>
      <c r="U48" s="28"/>
      <c r="V48" s="60"/>
      <c r="W48" s="61"/>
      <c r="X48" s="7"/>
      <c r="Y48" s="56"/>
      <c r="Z48" s="57"/>
      <c r="AA48" s="62"/>
      <c r="AB48" s="53"/>
      <c r="AC48" s="55"/>
      <c r="AD48" s="55"/>
    </row>
    <row r="49" spans="1:30" x14ac:dyDescent="0.2">
      <c r="B49" t="s">
        <v>43</v>
      </c>
      <c r="G49" s="33">
        <v>630</v>
      </c>
      <c r="H49" s="61">
        <f t="shared" si="16"/>
        <v>1.2500000000000001E-2</v>
      </c>
      <c r="I49" s="47"/>
      <c r="J49" s="33">
        <v>908</v>
      </c>
      <c r="K49" s="61">
        <f t="shared" si="17"/>
        <v>1.3947772657450078E-2</v>
      </c>
      <c r="L49" s="47"/>
      <c r="M49" s="33">
        <v>1292</v>
      </c>
      <c r="N49" s="61">
        <f t="shared" si="18"/>
        <v>1.5889413616686342E-2</v>
      </c>
      <c r="P49" s="50">
        <v>3.4299999999999997E-2</v>
      </c>
      <c r="S49" s="7" t="s">
        <v>5</v>
      </c>
      <c r="T49" s="7"/>
      <c r="U49" s="28"/>
      <c r="V49" s="60"/>
      <c r="W49" s="61"/>
      <c r="X49" s="7"/>
      <c r="Y49" s="56"/>
      <c r="Z49" s="57"/>
      <c r="AA49" s="62"/>
      <c r="AB49" s="53"/>
      <c r="AC49" s="55"/>
      <c r="AD49" s="55"/>
    </row>
    <row r="50" spans="1:30" x14ac:dyDescent="0.2">
      <c r="C50" t="s">
        <v>44</v>
      </c>
      <c r="G50" s="49">
        <f>SUM(G48:G49)</f>
        <v>12961</v>
      </c>
      <c r="H50" s="61">
        <f t="shared" si="16"/>
        <v>0.2571626984126984</v>
      </c>
      <c r="I50" s="47"/>
      <c r="J50" s="49">
        <f>SUM(J48:J49)</f>
        <v>16007</v>
      </c>
      <c r="K50" s="61">
        <f t="shared" si="17"/>
        <v>0.24588325652841783</v>
      </c>
      <c r="L50" s="47"/>
      <c r="M50" s="49">
        <f>SUM(M48:M49)</f>
        <v>18588</v>
      </c>
      <c r="N50" s="61">
        <f t="shared" si="18"/>
        <v>0.22860094451003543</v>
      </c>
      <c r="P50" s="50">
        <f>SUM(P48:P49)</f>
        <v>0.23019999999999999</v>
      </c>
      <c r="Q50" s="19"/>
      <c r="S50" s="7"/>
      <c r="T50" s="7"/>
      <c r="U50" s="28"/>
      <c r="V50" s="60"/>
      <c r="W50" s="57"/>
      <c r="X50" s="7"/>
      <c r="Y50" s="56"/>
      <c r="Z50" s="57"/>
      <c r="AA50" s="7"/>
      <c r="AB50" s="53"/>
      <c r="AC50" s="55"/>
      <c r="AD50" s="55"/>
    </row>
    <row r="51" spans="1:30" x14ac:dyDescent="0.2">
      <c r="A51" t="s">
        <v>47</v>
      </c>
      <c r="G51" s="33">
        <v>2008</v>
      </c>
      <c r="H51" s="61">
        <f t="shared" si="16"/>
        <v>3.9841269841269844E-2</v>
      </c>
      <c r="I51" s="47"/>
      <c r="J51" s="33">
        <v>3221</v>
      </c>
      <c r="K51" s="61">
        <f t="shared" si="17"/>
        <v>4.9477726574500766E-2</v>
      </c>
      <c r="L51" s="47"/>
      <c r="M51" s="33">
        <v>5626</v>
      </c>
      <c r="N51" s="61">
        <f t="shared" si="18"/>
        <v>6.9190279417552139E-2</v>
      </c>
      <c r="P51" s="50">
        <f>SUM(P46-P50)</f>
        <v>5.4799999999999988E-2</v>
      </c>
      <c r="Q51" s="27"/>
      <c r="S51" s="7"/>
      <c r="T51" s="7"/>
      <c r="U51" s="28"/>
      <c r="V51" s="60"/>
      <c r="W51" s="57"/>
      <c r="X51" s="7"/>
      <c r="Y51" s="56"/>
      <c r="Z51" s="57"/>
      <c r="AA51" s="7"/>
      <c r="AB51" s="53"/>
      <c r="AC51" s="55"/>
      <c r="AD51" s="55"/>
    </row>
    <row r="52" spans="1:30" x14ac:dyDescent="0.2">
      <c r="A52" t="s">
        <v>45</v>
      </c>
      <c r="G52" s="48">
        <v>335</v>
      </c>
      <c r="H52" s="61">
        <f t="shared" si="16"/>
        <v>6.6468253968253966E-3</v>
      </c>
      <c r="I52" s="47"/>
      <c r="J52" s="48">
        <v>756</v>
      </c>
      <c r="K52" s="61">
        <f t="shared" si="17"/>
        <v>1.1612903225806452E-2</v>
      </c>
      <c r="L52" s="47"/>
      <c r="M52" s="48">
        <v>1343</v>
      </c>
      <c r="N52" s="61">
        <f t="shared" si="18"/>
        <v>1.6516627312081856E-2</v>
      </c>
      <c r="P52" s="50">
        <v>1.0999999999999999E-2</v>
      </c>
      <c r="R52" s="7"/>
      <c r="S52" s="7"/>
      <c r="T52" s="7"/>
      <c r="U52" s="28"/>
      <c r="V52" s="60"/>
      <c r="W52" s="57"/>
      <c r="X52" s="7"/>
      <c r="Y52" s="56"/>
      <c r="Z52" s="57"/>
      <c r="AA52" s="62"/>
      <c r="AB52" s="53"/>
      <c r="AC52" s="55"/>
      <c r="AD52" s="55"/>
    </row>
    <row r="53" spans="1:30" x14ac:dyDescent="0.2">
      <c r="A53" t="s">
        <v>46</v>
      </c>
      <c r="G53" s="33">
        <f>SUM(G51-G52)</f>
        <v>1673</v>
      </c>
      <c r="H53" s="61">
        <f t="shared" si="16"/>
        <v>3.3194444444444443E-2</v>
      </c>
      <c r="I53" s="47"/>
      <c r="J53" s="33">
        <f>SUM(J51-J52)</f>
        <v>2465</v>
      </c>
      <c r="K53" s="61">
        <f t="shared" si="17"/>
        <v>3.7864823348694315E-2</v>
      </c>
      <c r="L53" s="47"/>
      <c r="M53" s="33">
        <f>SUM(M51-M52)</f>
        <v>4283</v>
      </c>
      <c r="N53" s="61">
        <f t="shared" si="18"/>
        <v>5.2673652105470287E-2</v>
      </c>
      <c r="P53" s="50">
        <v>4.3999999999999997E-2</v>
      </c>
      <c r="Q53" s="27"/>
      <c r="S53" s="7"/>
      <c r="T53" s="7"/>
      <c r="U53" s="28"/>
      <c r="V53" s="60"/>
      <c r="W53" s="57"/>
      <c r="X53" s="7"/>
      <c r="Y53" s="56"/>
      <c r="Z53" s="57"/>
      <c r="AA53" s="7"/>
      <c r="AB53" s="53"/>
      <c r="AC53" s="55"/>
      <c r="AD53" s="55"/>
    </row>
    <row r="54" spans="1:30" x14ac:dyDescent="0.2">
      <c r="A54" t="s">
        <v>48</v>
      </c>
      <c r="G54" s="33">
        <v>569</v>
      </c>
      <c r="H54" s="61">
        <f t="shared" si="16"/>
        <v>1.1289682539682541E-2</v>
      </c>
      <c r="I54" s="47"/>
      <c r="J54" s="33">
        <v>838</v>
      </c>
      <c r="K54" s="61">
        <f t="shared" si="17"/>
        <v>1.2872503840245776E-2</v>
      </c>
      <c r="L54" s="47"/>
      <c r="M54" s="33">
        <v>1456</v>
      </c>
      <c r="N54" s="61">
        <f t="shared" si="18"/>
        <v>1.790633608815427E-2</v>
      </c>
      <c r="P54" s="50">
        <v>1.7999999999999999E-2</v>
      </c>
      <c r="S54" s="7"/>
      <c r="T54" s="7"/>
      <c r="U54" s="7"/>
      <c r="V54" s="56"/>
      <c r="W54" s="57"/>
      <c r="X54" s="7"/>
      <c r="Y54" s="56"/>
      <c r="Z54" s="57"/>
      <c r="AA54" s="62"/>
      <c r="AB54" s="53"/>
      <c r="AC54" s="55"/>
      <c r="AD54" s="31"/>
    </row>
    <row r="55" spans="1:30" ht="16" thickBot="1" x14ac:dyDescent="0.25">
      <c r="A55" t="s">
        <v>49</v>
      </c>
      <c r="G55" s="34">
        <f>SUM(G53-G54)</f>
        <v>1104</v>
      </c>
      <c r="H55" s="61">
        <f t="shared" si="16"/>
        <v>2.1904761904761906E-2</v>
      </c>
      <c r="I55" s="47"/>
      <c r="J55" s="34">
        <f>SUM(J53-J54)</f>
        <v>1627</v>
      </c>
      <c r="K55" s="61">
        <f t="shared" si="17"/>
        <v>2.4992319508448539E-2</v>
      </c>
      <c r="L55" s="47"/>
      <c r="M55" s="34">
        <f>SUM(M53-M54)</f>
        <v>2827</v>
      </c>
      <c r="N55" s="61">
        <f t="shared" si="18"/>
        <v>3.4767316017316016E-2</v>
      </c>
      <c r="P55" s="50">
        <v>6.8500000000000005E-2</v>
      </c>
      <c r="S55" s="7"/>
      <c r="T55" s="7"/>
      <c r="U55" s="7"/>
      <c r="V55" s="56"/>
      <c r="W55" s="57"/>
      <c r="X55" s="7"/>
      <c r="Y55" s="56"/>
      <c r="Z55" s="57"/>
      <c r="AA55" s="7"/>
      <c r="AB55" s="53"/>
      <c r="AC55" s="55"/>
      <c r="AD55" s="31"/>
    </row>
    <row r="56" spans="1:30" ht="16" thickTop="1" x14ac:dyDescent="0.2">
      <c r="G56" s="33"/>
      <c r="H56" s="36"/>
      <c r="I56" s="47"/>
      <c r="J56" s="33"/>
      <c r="K56" s="36"/>
      <c r="L56" s="47"/>
      <c r="M56" s="33"/>
      <c r="N56" s="36"/>
      <c r="S56" s="7"/>
      <c r="T56" s="7"/>
      <c r="U56" s="7"/>
      <c r="V56" s="7"/>
      <c r="W56" s="58"/>
      <c r="X56" s="7"/>
      <c r="Y56" s="7"/>
      <c r="Z56" s="58"/>
      <c r="AA56" s="7"/>
      <c r="AC56" s="30"/>
    </row>
    <row r="57" spans="1:30" x14ac:dyDescent="0.2">
      <c r="A57" t="s">
        <v>51</v>
      </c>
      <c r="G57" s="33">
        <v>314</v>
      </c>
      <c r="H57" s="36"/>
      <c r="I57" s="47"/>
      <c r="J57" s="33">
        <v>562</v>
      </c>
      <c r="K57" s="36"/>
      <c r="L57" s="47"/>
      <c r="M57" s="33">
        <v>837</v>
      </c>
      <c r="N57" s="36"/>
      <c r="W57" s="30"/>
      <c r="Z57" s="30"/>
      <c r="AC57" s="30"/>
    </row>
    <row r="58" spans="1:30" x14ac:dyDescent="0.2">
      <c r="A58" t="s">
        <v>50</v>
      </c>
      <c r="G58" s="33">
        <v>1120</v>
      </c>
      <c r="H58" s="36"/>
      <c r="I58" s="47"/>
      <c r="J58" s="33">
        <v>1120</v>
      </c>
      <c r="K58" s="36"/>
      <c r="L58" s="47"/>
      <c r="M58" s="33">
        <v>1120</v>
      </c>
      <c r="N58" s="36"/>
      <c r="Q58" t="s">
        <v>5</v>
      </c>
      <c r="V58" s="53"/>
      <c r="Y58" s="53"/>
      <c r="AB58" s="53"/>
    </row>
    <row r="59" spans="1:30" x14ac:dyDescent="0.2">
      <c r="A59" t="s">
        <v>52</v>
      </c>
      <c r="G59" s="45">
        <f>SUM(G55/G58)</f>
        <v>0.98571428571428577</v>
      </c>
      <c r="H59" s="36"/>
      <c r="I59" s="47"/>
      <c r="J59" s="45">
        <f>SUM(J55/J58)</f>
        <v>1.4526785714285715</v>
      </c>
      <c r="K59" s="36"/>
      <c r="L59" s="47"/>
      <c r="M59" s="45">
        <f>SUM(M55/M58)</f>
        <v>2.5241071428571429</v>
      </c>
      <c r="N59" s="36"/>
      <c r="P59" s="7"/>
      <c r="V59" s="30"/>
      <c r="Y59" s="30"/>
      <c r="AB59" s="30"/>
    </row>
    <row r="60" spans="1:30" x14ac:dyDescent="0.2">
      <c r="A60" t="s">
        <v>29</v>
      </c>
      <c r="G60">
        <v>17.25</v>
      </c>
      <c r="J60">
        <v>17.71</v>
      </c>
      <c r="M60">
        <v>18.43</v>
      </c>
      <c r="P60" s="7" t="s">
        <v>5</v>
      </c>
    </row>
    <row r="61" spans="1:30" x14ac:dyDescent="0.2">
      <c r="P61" s="7"/>
      <c r="R61" s="76" t="s">
        <v>59</v>
      </c>
      <c r="S61" s="76"/>
    </row>
    <row r="62" spans="1:30" x14ac:dyDescent="0.2">
      <c r="R62" t="s">
        <v>56</v>
      </c>
      <c r="S62" t="s">
        <v>58</v>
      </c>
    </row>
    <row r="63" spans="1:30" x14ac:dyDescent="0.2">
      <c r="A63" s="14"/>
      <c r="B63" s="14"/>
      <c r="C63" s="14"/>
      <c r="D63" s="14"/>
      <c r="E63" s="14"/>
      <c r="F63" s="14"/>
      <c r="G63" s="14"/>
      <c r="H63" s="14"/>
      <c r="I63" s="23"/>
      <c r="J63" s="14"/>
      <c r="K63" s="41"/>
      <c r="L63" s="23"/>
      <c r="M63" s="14"/>
      <c r="N63" s="41"/>
      <c r="O63" s="23"/>
      <c r="P63" s="73" t="s">
        <v>36</v>
      </c>
      <c r="Q63" s="14"/>
      <c r="R63" s="14" t="s">
        <v>57</v>
      </c>
      <c r="S63" s="14" t="s">
        <v>57</v>
      </c>
    </row>
    <row r="64" spans="1:30" ht="15" customHeight="1" x14ac:dyDescent="0.2">
      <c r="A64" s="26" t="s">
        <v>53</v>
      </c>
      <c r="B64" s="2"/>
      <c r="C64" s="2"/>
      <c r="D64" s="2"/>
      <c r="E64" s="2"/>
      <c r="F64" s="2"/>
      <c r="G64" s="69">
        <v>2017</v>
      </c>
      <c r="H64" s="69"/>
      <c r="I64" s="10"/>
      <c r="J64" s="69">
        <v>2018</v>
      </c>
      <c r="K64" s="70"/>
      <c r="L64" s="10"/>
      <c r="M64" s="69">
        <v>2019</v>
      </c>
      <c r="N64" s="70"/>
      <c r="P64" s="74"/>
      <c r="Q64" s="2"/>
      <c r="R64" s="2" t="s">
        <v>110</v>
      </c>
      <c r="S64" s="2">
        <v>2019</v>
      </c>
    </row>
    <row r="65" spans="2:27" x14ac:dyDescent="0.2">
      <c r="B65" s="21" t="s">
        <v>84</v>
      </c>
      <c r="C65" s="21"/>
      <c r="D65" s="21"/>
      <c r="E65" s="21"/>
      <c r="F65" s="21"/>
      <c r="K65" s="7" t="s">
        <v>5</v>
      </c>
    </row>
    <row r="66" spans="2:27" x14ac:dyDescent="0.2">
      <c r="B66" s="21"/>
      <c r="C66" t="s">
        <v>60</v>
      </c>
      <c r="G66" s="30">
        <f>SUM(G44/G13)</f>
        <v>8.0808080808080813</v>
      </c>
      <c r="J66" s="30">
        <f>SUM(J44/J13)</f>
        <v>6.3382338623308341</v>
      </c>
      <c r="M66" s="30">
        <f>SUM(M44/M13)</f>
        <v>5.1078585338275015</v>
      </c>
      <c r="P66" s="30">
        <v>9.4</v>
      </c>
      <c r="R66" t="s">
        <v>105</v>
      </c>
      <c r="S66" t="s">
        <v>105</v>
      </c>
    </row>
    <row r="67" spans="2:27" x14ac:dyDescent="0.2">
      <c r="B67" s="21"/>
      <c r="C67" s="29" t="s">
        <v>90</v>
      </c>
      <c r="D67" s="21"/>
      <c r="E67" s="21"/>
      <c r="F67" s="21"/>
      <c r="G67" s="31">
        <f>SUM(365/G66)</f>
        <v>45.168749999999996</v>
      </c>
      <c r="J67" s="31">
        <f>SUM(365/J66)</f>
        <v>57.587019969278039</v>
      </c>
      <c r="M67" s="31">
        <f>SUM(365/M66)</f>
        <v>71.458517807949633</v>
      </c>
      <c r="P67" s="58">
        <f>SUM(365/P66)</f>
        <v>38.829787234042549</v>
      </c>
      <c r="R67" t="s">
        <v>105</v>
      </c>
      <c r="S67" t="s">
        <v>105</v>
      </c>
      <c r="V67" s="30"/>
      <c r="X67" s="30"/>
      <c r="Z67" s="30"/>
      <c r="AA67" s="31"/>
    </row>
    <row r="68" spans="2:27" x14ac:dyDescent="0.2">
      <c r="B68" s="21"/>
      <c r="C68" t="s">
        <v>61</v>
      </c>
      <c r="D68" s="21"/>
      <c r="E68" s="21"/>
      <c r="F68" s="21"/>
      <c r="G68" s="30">
        <f>SUM(G45/G14)</f>
        <v>7.8110670194003529</v>
      </c>
      <c r="J68" s="30">
        <f>SUM(J45/J14)</f>
        <v>5.8525133962745599</v>
      </c>
      <c r="M68" s="30">
        <f>SUM(M45/M14)</f>
        <v>4.5424025457438342</v>
      </c>
      <c r="P68" s="30">
        <v>3.8</v>
      </c>
      <c r="R68" t="s">
        <v>105</v>
      </c>
      <c r="S68" t="s">
        <v>105</v>
      </c>
      <c r="V68" s="30"/>
      <c r="X68" s="30"/>
      <c r="Z68" s="30"/>
      <c r="AA68" s="31"/>
    </row>
    <row r="69" spans="2:27" x14ac:dyDescent="0.2">
      <c r="B69" s="21"/>
      <c r="C69" s="29" t="s">
        <v>91</v>
      </c>
      <c r="D69" s="21"/>
      <c r="E69" s="21"/>
      <c r="F69" s="21"/>
      <c r="G69" s="31">
        <f>SUM(365/G68)</f>
        <v>46.728571025373263</v>
      </c>
      <c r="J69" s="31">
        <f>SUM(365/J68)</f>
        <v>62.366367282874087</v>
      </c>
      <c r="M69" s="31">
        <f>SUM(365/M68)</f>
        <v>80.353952852989607</v>
      </c>
      <c r="P69" s="58">
        <f>SUM(365/P68)</f>
        <v>96.05263157894737</v>
      </c>
      <c r="R69" t="s">
        <v>105</v>
      </c>
      <c r="S69" t="s">
        <v>105</v>
      </c>
      <c r="V69" s="31"/>
      <c r="X69" s="31"/>
      <c r="Z69" s="31"/>
      <c r="AA69" s="31"/>
    </row>
    <row r="70" spans="2:27" x14ac:dyDescent="0.2">
      <c r="C70" t="s">
        <v>54</v>
      </c>
      <c r="G70" s="30">
        <f>SUM(G16/G30)</f>
        <v>2.0433731874841006</v>
      </c>
      <c r="J70" s="30">
        <f>SUM(J16/J30)</f>
        <v>1.7012607090617817</v>
      </c>
      <c r="M70" s="30">
        <f>SUM(M16/M30)</f>
        <v>1.5256324342435919</v>
      </c>
      <c r="P70" s="30">
        <v>1.6</v>
      </c>
      <c r="R70" t="s">
        <v>105</v>
      </c>
      <c r="S70" t="s">
        <v>107</v>
      </c>
      <c r="V70" s="30"/>
      <c r="W70" s="30"/>
      <c r="X70" s="30"/>
      <c r="Y70" s="30"/>
      <c r="Z70" s="30"/>
      <c r="AA70" s="31"/>
    </row>
    <row r="71" spans="2:27" x14ac:dyDescent="0.2">
      <c r="C71" t="s">
        <v>55</v>
      </c>
      <c r="G71" s="30">
        <f>SUM((G12+G13)/G30)</f>
        <v>0.98562706690409563</v>
      </c>
      <c r="J71" s="30">
        <f>SUM((J12+J13)/J30)</f>
        <v>0.79731141603399036</v>
      </c>
      <c r="M71" s="30">
        <f>SUM((M12+M13)/M30)</f>
        <v>0.71268219132182942</v>
      </c>
      <c r="P71" s="30">
        <v>0.8</v>
      </c>
      <c r="R71" t="s">
        <v>105</v>
      </c>
      <c r="S71" t="s">
        <v>107</v>
      </c>
      <c r="V71" s="30"/>
      <c r="W71" s="30"/>
      <c r="X71" s="30"/>
      <c r="Y71" s="30"/>
      <c r="Z71" s="30"/>
      <c r="AA71" s="31"/>
    </row>
    <row r="72" spans="2:27" x14ac:dyDescent="0.2">
      <c r="B72" s="21" t="s">
        <v>85</v>
      </c>
      <c r="K72" s="7" t="s">
        <v>5</v>
      </c>
      <c r="S72" t="s">
        <v>5</v>
      </c>
      <c r="V72" s="30"/>
      <c r="W72" s="30"/>
      <c r="X72" s="30"/>
      <c r="Y72" s="30"/>
      <c r="Z72" s="30"/>
      <c r="AA72" s="31"/>
    </row>
    <row r="73" spans="2:27" x14ac:dyDescent="0.2">
      <c r="C73" t="s">
        <v>86</v>
      </c>
      <c r="G73" s="66">
        <f>SUM(G32/G37)</f>
        <v>0.94729457160396391</v>
      </c>
      <c r="J73" s="66">
        <f>SUM(J32/J37)</f>
        <v>1.6407603464870066</v>
      </c>
      <c r="M73" s="66">
        <f>SUM(M32/M37)</f>
        <v>2.298104855443353</v>
      </c>
      <c r="P73">
        <v>0.66700000000000004</v>
      </c>
      <c r="R73" t="s">
        <v>105</v>
      </c>
      <c r="S73" t="s">
        <v>105</v>
      </c>
      <c r="V73" s="30"/>
      <c r="W73" s="30"/>
      <c r="X73" s="30"/>
      <c r="Y73" s="30"/>
      <c r="Z73" s="30"/>
      <c r="AA73" s="31"/>
    </row>
    <row r="74" spans="2:27" x14ac:dyDescent="0.2">
      <c r="C74" t="s">
        <v>62</v>
      </c>
      <c r="G74" s="30">
        <f>SUM(G51/G52)</f>
        <v>5.9940298507462684</v>
      </c>
      <c r="J74" s="30">
        <f>SUM(J51/J52)</f>
        <v>4.2605820105820102</v>
      </c>
      <c r="M74" s="30">
        <f>SUM(M51/M52)</f>
        <v>4.1891288160833957</v>
      </c>
      <c r="P74">
        <v>3.4</v>
      </c>
      <c r="R74" t="s">
        <v>105</v>
      </c>
      <c r="S74" t="s">
        <v>107</v>
      </c>
      <c r="U74" t="s">
        <v>5</v>
      </c>
      <c r="V74" s="30"/>
      <c r="W74" s="30"/>
      <c r="X74" s="30"/>
      <c r="Y74" s="30"/>
      <c r="Z74" s="30"/>
      <c r="AA74" s="31"/>
    </row>
    <row r="75" spans="2:27" x14ac:dyDescent="0.2">
      <c r="B75" s="21" t="s">
        <v>63</v>
      </c>
      <c r="N75" t="s">
        <v>112</v>
      </c>
      <c r="R75" t="s">
        <v>5</v>
      </c>
      <c r="V75" s="30"/>
      <c r="W75" s="30"/>
      <c r="X75" s="30"/>
      <c r="Y75" s="30"/>
      <c r="Z75" s="30"/>
      <c r="AA75" s="31"/>
    </row>
    <row r="76" spans="2:27" x14ac:dyDescent="0.2">
      <c r="C76" t="s">
        <v>87</v>
      </c>
      <c r="G76" s="50">
        <f>SUM(G55/G44)</f>
        <v>2.1904761904761906E-2</v>
      </c>
      <c r="J76" s="50">
        <f>SUM(J55/J44)</f>
        <v>2.4992319508448539E-2</v>
      </c>
      <c r="M76" s="50">
        <f>SUM(M55/M44)</f>
        <v>3.4767316017316016E-2</v>
      </c>
      <c r="P76" s="50">
        <v>3.4000000000000002E-2</v>
      </c>
      <c r="R76" t="s">
        <v>106</v>
      </c>
      <c r="S76" t="s">
        <v>106</v>
      </c>
    </row>
    <row r="77" spans="2:27" x14ac:dyDescent="0.2">
      <c r="C77" t="s">
        <v>88</v>
      </c>
      <c r="G77" s="50">
        <f>SUM(G53/G44)</f>
        <v>3.3194444444444443E-2</v>
      </c>
      <c r="J77" s="50">
        <f>SUM(J53/J44)</f>
        <v>3.7864823348694315E-2</v>
      </c>
      <c r="M77" s="50">
        <f>SUM(M53/M44)</f>
        <v>5.2673652105470287E-2</v>
      </c>
      <c r="P77" s="50">
        <v>4.3999999999999997E-2</v>
      </c>
      <c r="Q77" t="s">
        <v>5</v>
      </c>
      <c r="R77" t="s">
        <v>106</v>
      </c>
      <c r="S77" t="s">
        <v>106</v>
      </c>
    </row>
    <row r="78" spans="2:27" x14ac:dyDescent="0.2">
      <c r="C78" t="s">
        <v>113</v>
      </c>
      <c r="G78" s="66">
        <f>SUM(G44/G22)</f>
        <v>2.2697590632740372</v>
      </c>
      <c r="J78" s="66">
        <f>SUM(J44/J22)</f>
        <v>1.9772209567198178</v>
      </c>
      <c r="M78" s="66">
        <f>SUM(M44/M22)</f>
        <v>1.7052260716382854</v>
      </c>
      <c r="P78">
        <v>1.8</v>
      </c>
      <c r="R78" t="s">
        <v>106</v>
      </c>
      <c r="S78" t="s">
        <v>109</v>
      </c>
    </row>
    <row r="79" spans="2:27" x14ac:dyDescent="0.2">
      <c r="C79" t="s">
        <v>65</v>
      </c>
      <c r="G79" s="50">
        <f>SUM(G53/G22)</f>
        <v>7.5343391128124299E-2</v>
      </c>
      <c r="J79" s="50">
        <f>SUM(J53/J22)</f>
        <v>7.4867122247532267E-2</v>
      </c>
      <c r="M79" s="50">
        <f>SUM(M53/M22)</f>
        <v>8.9820484858652794E-2</v>
      </c>
      <c r="P79" s="50">
        <v>0.08</v>
      </c>
      <c r="R79" t="s">
        <v>106</v>
      </c>
      <c r="S79" t="s">
        <v>108</v>
      </c>
      <c r="V79" s="30"/>
      <c r="W79" s="30"/>
      <c r="X79" s="30"/>
      <c r="Y79" s="30"/>
      <c r="Z79" s="30"/>
      <c r="AA79" s="31"/>
    </row>
    <row r="80" spans="2:27" x14ac:dyDescent="0.2">
      <c r="C80" t="s">
        <v>64</v>
      </c>
      <c r="G80" s="50">
        <f>SUM(G53/G37)</f>
        <v>0.14671577655003068</v>
      </c>
      <c r="J80" s="50">
        <f>SUM(J53/J37)</f>
        <v>0.1977061276868784</v>
      </c>
      <c r="M80" s="50">
        <f>SUM(M53/M37)</f>
        <v>0.29623737723059895</v>
      </c>
      <c r="P80" s="19">
        <v>0.17100000000000001</v>
      </c>
      <c r="R80" t="s">
        <v>106</v>
      </c>
      <c r="S80" t="s">
        <v>106</v>
      </c>
      <c r="V80" s="55"/>
      <c r="W80" s="55"/>
      <c r="X80" s="55"/>
      <c r="Y80" s="55"/>
      <c r="Z80" s="55"/>
      <c r="AA80" s="55"/>
    </row>
    <row r="81" spans="1:39" x14ac:dyDescent="0.2">
      <c r="C81" t="s">
        <v>66</v>
      </c>
      <c r="G81" s="30">
        <f>SUM(G60/G59)</f>
        <v>17.5</v>
      </c>
      <c r="J81" s="30">
        <f>SUM(J60/J59)</f>
        <v>12.191272280270436</v>
      </c>
      <c r="M81" s="30">
        <f>SUM(M60/M59)</f>
        <v>7.3015917934205872</v>
      </c>
      <c r="R81" t="s">
        <v>105</v>
      </c>
      <c r="S81" t="s">
        <v>105</v>
      </c>
      <c r="T81" t="s">
        <v>5</v>
      </c>
      <c r="V81" s="30"/>
      <c r="W81" s="30"/>
      <c r="X81" s="30"/>
      <c r="Y81" s="30"/>
      <c r="Z81" s="30"/>
      <c r="AA81" s="31"/>
    </row>
    <row r="82" spans="1:39" x14ac:dyDescent="0.2">
      <c r="R82" t="s">
        <v>5</v>
      </c>
      <c r="S82" t="s">
        <v>5</v>
      </c>
      <c r="V82" s="31"/>
      <c r="X82" s="31"/>
      <c r="Z82" s="31"/>
      <c r="AA82" s="31"/>
    </row>
    <row r="83" spans="1:39" x14ac:dyDescent="0.2">
      <c r="S83" t="s">
        <v>5</v>
      </c>
      <c r="V83" s="55"/>
      <c r="W83" s="55"/>
      <c r="X83" s="55"/>
      <c r="Y83" s="55"/>
      <c r="Z83" s="55"/>
      <c r="AA83" s="55"/>
    </row>
    <row r="84" spans="1:39" x14ac:dyDescent="0.2">
      <c r="A84" s="26" t="s">
        <v>67</v>
      </c>
      <c r="B84" s="2"/>
      <c r="C84" s="2"/>
      <c r="D84" s="2"/>
      <c r="E84" s="2"/>
      <c r="F84" s="2"/>
      <c r="G84" s="2"/>
      <c r="H84" s="2"/>
      <c r="I84" s="22"/>
      <c r="J84" s="2">
        <v>2018</v>
      </c>
      <c r="K84" s="42"/>
      <c r="L84" s="22"/>
      <c r="M84" s="2">
        <v>2019</v>
      </c>
      <c r="N84" s="42"/>
      <c r="O84" s="22"/>
      <c r="P84" s="14"/>
      <c r="Q84" s="14"/>
      <c r="R84" s="14"/>
      <c r="S84" s="14"/>
      <c r="T84" s="14"/>
      <c r="U84" s="14"/>
      <c r="V84" s="63"/>
      <c r="W84" s="63"/>
      <c r="X84" s="63"/>
      <c r="Y84" s="63"/>
      <c r="Z84" s="63"/>
      <c r="AA84" s="63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spans="1:39" x14ac:dyDescent="0.2">
      <c r="A85" t="s">
        <v>83</v>
      </c>
      <c r="J85" s="1">
        <v>1512</v>
      </c>
      <c r="M85" s="1">
        <v>1176</v>
      </c>
      <c r="P85" s="14"/>
      <c r="Q85" s="14"/>
      <c r="R85" s="14" t="s">
        <v>5</v>
      </c>
      <c r="S85" s="14" t="s">
        <v>5</v>
      </c>
      <c r="T85" s="14"/>
      <c r="U85" s="14"/>
      <c r="V85" s="63"/>
      <c r="W85" s="63"/>
      <c r="X85" s="63"/>
      <c r="Y85" s="63"/>
      <c r="Z85" s="63"/>
      <c r="AA85" s="63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spans="1:39" x14ac:dyDescent="0.2">
      <c r="P86" s="14"/>
      <c r="Q86" s="14"/>
      <c r="R86" s="14"/>
      <c r="S86" s="14" t="s">
        <v>5</v>
      </c>
      <c r="T86" s="14"/>
      <c r="U86" s="14"/>
      <c r="V86" s="63"/>
      <c r="W86" s="63"/>
      <c r="X86" s="63"/>
      <c r="Y86" s="63"/>
      <c r="Z86" s="63"/>
      <c r="AA86" s="63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spans="1:39" x14ac:dyDescent="0.2">
      <c r="A87" t="s">
        <v>68</v>
      </c>
      <c r="V87" s="55"/>
      <c r="W87" s="55"/>
      <c r="X87" s="55"/>
      <c r="Y87" s="55"/>
      <c r="Z87" s="55"/>
      <c r="AA87" s="55"/>
    </row>
    <row r="88" spans="1:39" x14ac:dyDescent="0.2">
      <c r="B88" t="s">
        <v>101</v>
      </c>
      <c r="J88" s="32">
        <v>1627</v>
      </c>
      <c r="K88" s="43" t="s">
        <v>5</v>
      </c>
      <c r="L88" s="11"/>
      <c r="M88" s="33">
        <v>2827</v>
      </c>
      <c r="V88" s="30"/>
      <c r="W88" s="55"/>
      <c r="X88" s="30"/>
      <c r="Y88" s="55"/>
      <c r="Z88" s="30"/>
      <c r="AA88" s="55"/>
    </row>
    <row r="89" spans="1:39" x14ac:dyDescent="0.2">
      <c r="B89" t="s">
        <v>69</v>
      </c>
      <c r="J89" s="33">
        <v>908</v>
      </c>
      <c r="K89" s="8"/>
      <c r="L89" s="11"/>
      <c r="M89" s="33">
        <v>1292</v>
      </c>
      <c r="V89" s="30"/>
      <c r="W89" s="55"/>
      <c r="X89" s="30"/>
      <c r="Y89" s="55"/>
      <c r="Z89" s="30"/>
      <c r="AA89" s="55"/>
    </row>
    <row r="90" spans="1:39" x14ac:dyDescent="0.2">
      <c r="B90" t="s">
        <v>92</v>
      </c>
      <c r="J90" s="33">
        <f>-SUM(J13-G13)</f>
        <v>-4034</v>
      </c>
      <c r="K90" s="8"/>
      <c r="L90" s="11"/>
      <c r="M90" s="33">
        <f>-SUM(M13-J13)</f>
        <v>-5648</v>
      </c>
    </row>
    <row r="91" spans="1:39" x14ac:dyDescent="0.2">
      <c r="B91" t="s">
        <v>93</v>
      </c>
      <c r="J91" s="33">
        <f>-SUM(J14-G14)</f>
        <v>-3302</v>
      </c>
      <c r="K91" s="8"/>
      <c r="L91" s="11"/>
      <c r="M91" s="33">
        <f>-SUM(M14-J14)</f>
        <v>-4732</v>
      </c>
    </row>
    <row r="92" spans="1:39" x14ac:dyDescent="0.2">
      <c r="B92" t="s">
        <v>94</v>
      </c>
      <c r="J92" s="33">
        <f>-SUM(J15-G15)</f>
        <v>-1360</v>
      </c>
      <c r="K92" s="8"/>
      <c r="L92" s="11"/>
      <c r="M92" s="33">
        <f>-SUM(M15-J15)</f>
        <v>-1700</v>
      </c>
    </row>
    <row r="93" spans="1:39" x14ac:dyDescent="0.2">
      <c r="B93" t="s">
        <v>95</v>
      </c>
      <c r="J93" s="33">
        <f>SUM(J27-G27)</f>
        <v>2388</v>
      </c>
      <c r="K93" s="8"/>
      <c r="L93" s="11"/>
      <c r="M93" s="33">
        <f>SUM(M27-J27)</f>
        <v>3997</v>
      </c>
      <c r="U93" s="53"/>
      <c r="W93" s="53"/>
    </row>
    <row r="94" spans="1:39" x14ac:dyDescent="0.2">
      <c r="B94" t="s">
        <v>96</v>
      </c>
      <c r="J94" s="33">
        <f>SUM(J28-G28)</f>
        <v>252</v>
      </c>
      <c r="K94" s="8"/>
      <c r="L94" s="11"/>
      <c r="M94" s="33">
        <f>SUM(M28-J28)</f>
        <v>0</v>
      </c>
    </row>
    <row r="95" spans="1:39" x14ac:dyDescent="0.2">
      <c r="B95" t="s">
        <v>97</v>
      </c>
      <c r="J95" s="33">
        <v>1365</v>
      </c>
      <c r="K95" s="8"/>
      <c r="L95" s="11"/>
      <c r="M95" s="33">
        <f>SUM(M29-J29)</f>
        <v>1656</v>
      </c>
    </row>
    <row r="96" spans="1:39" ht="16" thickBot="1" x14ac:dyDescent="0.25">
      <c r="C96" t="s">
        <v>70</v>
      </c>
      <c r="J96" s="34">
        <f>SUM(J88:J95)</f>
        <v>-2156</v>
      </c>
      <c r="K96" s="44"/>
      <c r="L96" s="13"/>
      <c r="M96" s="34">
        <f>SUM(M88:M95)</f>
        <v>-2308</v>
      </c>
      <c r="N96" s="46"/>
      <c r="X96" s="53"/>
      <c r="Z96" s="53"/>
    </row>
    <row r="97" spans="1:26" ht="16" thickTop="1" x14ac:dyDescent="0.2">
      <c r="X97" s="53"/>
      <c r="Z97" s="53"/>
    </row>
    <row r="98" spans="1:26" x14ac:dyDescent="0.2">
      <c r="A98" t="s">
        <v>71</v>
      </c>
      <c r="X98" s="53"/>
      <c r="Z98" s="53"/>
    </row>
    <row r="99" spans="1:26" x14ac:dyDescent="0.2">
      <c r="B99" t="s">
        <v>72</v>
      </c>
      <c r="J99" s="33">
        <f>-SUM(J17-G17)</f>
        <v>-2780</v>
      </c>
      <c r="M99" s="33">
        <f>-SUM(M17-J17)</f>
        <v>-3838</v>
      </c>
      <c r="X99" s="53"/>
      <c r="Z99" s="53"/>
    </row>
    <row r="100" spans="1:26" x14ac:dyDescent="0.2">
      <c r="B100" t="s">
        <v>73</v>
      </c>
      <c r="J100" s="33">
        <f>-SUM(J20-G20)</f>
        <v>-21</v>
      </c>
      <c r="M100" s="33">
        <f>-SUM(M20-J20)</f>
        <v>-17</v>
      </c>
      <c r="X100" s="53"/>
      <c r="Z100" s="53"/>
    </row>
    <row r="101" spans="1:26" x14ac:dyDescent="0.2">
      <c r="B101" t="s">
        <v>74</v>
      </c>
      <c r="J101" s="33">
        <f>-SUM(J21-G21)</f>
        <v>-467</v>
      </c>
      <c r="K101" s="45"/>
      <c r="M101" s="33">
        <f>-SUM(M21-J21)</f>
        <v>-195</v>
      </c>
      <c r="Q101" t="s">
        <v>98</v>
      </c>
      <c r="X101" s="53"/>
      <c r="Z101" s="53"/>
    </row>
    <row r="102" spans="1:26" ht="16" thickBot="1" x14ac:dyDescent="0.25">
      <c r="C102" t="s">
        <v>75</v>
      </c>
      <c r="J102" s="34">
        <f>SUM(J99:J101)</f>
        <v>-3268</v>
      </c>
      <c r="K102" s="46"/>
      <c r="L102" s="35"/>
      <c r="M102" s="34">
        <f>SUM(M99:M101)</f>
        <v>-4050</v>
      </c>
      <c r="N102" s="46"/>
      <c r="P102" t="s">
        <v>5</v>
      </c>
      <c r="X102" s="53"/>
      <c r="Z102" s="53"/>
    </row>
    <row r="103" spans="1:26" ht="16" thickTop="1" x14ac:dyDescent="0.2">
      <c r="X103" s="53"/>
      <c r="Z103" s="53"/>
    </row>
    <row r="104" spans="1:26" x14ac:dyDescent="0.2">
      <c r="A104" t="s">
        <v>76</v>
      </c>
      <c r="J104" s="33"/>
      <c r="M104" s="33"/>
      <c r="R104" s="33"/>
      <c r="X104" s="53"/>
      <c r="Z104" s="53"/>
    </row>
    <row r="105" spans="1:26" x14ac:dyDescent="0.2">
      <c r="B105" t="s">
        <v>78</v>
      </c>
      <c r="J105" s="33">
        <f>SUM(J25-G25)</f>
        <v>2038</v>
      </c>
      <c r="M105" s="33">
        <f>SUM(M25-J25)</f>
        <v>3080</v>
      </c>
    </row>
    <row r="106" spans="1:26" x14ac:dyDescent="0.2">
      <c r="B106" t="s">
        <v>99</v>
      </c>
      <c r="J106" s="33">
        <v>452</v>
      </c>
      <c r="K106" s="8"/>
      <c r="M106" s="33">
        <v>786</v>
      </c>
    </row>
    <row r="107" spans="1:26" x14ac:dyDescent="0.2">
      <c r="B107" t="s">
        <v>79</v>
      </c>
      <c r="J107" s="33">
        <f>SUM(J31-G31)</f>
        <v>3160</v>
      </c>
      <c r="M107" s="33">
        <f>SUM(M31-J31)</f>
        <v>3250</v>
      </c>
      <c r="X107" s="53"/>
      <c r="Z107" s="53"/>
    </row>
    <row r="108" spans="1:26" x14ac:dyDescent="0.2">
      <c r="B108" t="s">
        <v>102</v>
      </c>
      <c r="J108" s="33">
        <v>0</v>
      </c>
      <c r="M108" s="33">
        <v>0</v>
      </c>
      <c r="X108" s="53"/>
      <c r="Z108" s="53"/>
    </row>
    <row r="109" spans="1:26" x14ac:dyDescent="0.2">
      <c r="B109" t="s">
        <v>77</v>
      </c>
      <c r="J109" s="33">
        <v>-562</v>
      </c>
      <c r="M109" s="33">
        <v>-837</v>
      </c>
      <c r="X109" s="53"/>
      <c r="Z109" s="53"/>
    </row>
    <row r="110" spans="1:26" x14ac:dyDescent="0.2">
      <c r="C110" t="s">
        <v>80</v>
      </c>
      <c r="H110" t="s">
        <v>5</v>
      </c>
      <c r="J110" s="33">
        <f>SUM(J105:J109)</f>
        <v>5088</v>
      </c>
      <c r="K110" s="7" t="s">
        <v>5</v>
      </c>
      <c r="M110" s="33">
        <f>SUM(M105:M109)</f>
        <v>6279</v>
      </c>
      <c r="R110" t="s">
        <v>5</v>
      </c>
    </row>
    <row r="111" spans="1:26" x14ac:dyDescent="0.2">
      <c r="A111" t="s">
        <v>81</v>
      </c>
      <c r="J111" s="33">
        <f>SUM(J113-J85)</f>
        <v>-336</v>
      </c>
      <c r="M111" s="33">
        <f>SUM(M113-M85)</f>
        <v>-79</v>
      </c>
      <c r="P111" s="33"/>
    </row>
    <row r="112" spans="1:26" x14ac:dyDescent="0.2">
      <c r="H112" s="33"/>
      <c r="J112" s="33" t="s">
        <v>5</v>
      </c>
      <c r="M112" s="33"/>
      <c r="X112" s="53"/>
      <c r="Z112" s="53"/>
    </row>
    <row r="113" spans="1:26" x14ac:dyDescent="0.2">
      <c r="A113" t="s">
        <v>82</v>
      </c>
      <c r="J113" s="33">
        <v>1176</v>
      </c>
      <c r="M113" s="33">
        <v>1097</v>
      </c>
      <c r="R113" s="33"/>
      <c r="X113" s="53"/>
      <c r="Z113" s="53"/>
    </row>
    <row r="114" spans="1:26" x14ac:dyDescent="0.2">
      <c r="B114" s="7"/>
      <c r="C114" s="7"/>
      <c r="D114" s="7"/>
      <c r="E114" s="7"/>
      <c r="F114" s="36"/>
      <c r="G114" s="7"/>
      <c r="H114" s="7"/>
      <c r="I114" s="7"/>
      <c r="J114" s="7"/>
      <c r="L114" s="7"/>
      <c r="M114" s="36"/>
      <c r="O114" s="7"/>
      <c r="P114" s="7"/>
      <c r="X114" s="53"/>
      <c r="Z114" s="53"/>
    </row>
    <row r="115" spans="1:26" x14ac:dyDescent="0.2">
      <c r="B115" s="7"/>
      <c r="C115" s="7"/>
      <c r="D115" s="7"/>
      <c r="E115" s="7"/>
      <c r="F115" s="7"/>
      <c r="G115" s="8"/>
      <c r="H115" s="7"/>
      <c r="I115" s="7"/>
      <c r="J115" s="7"/>
      <c r="L115" s="7"/>
      <c r="M115" s="7"/>
      <c r="O115" s="7"/>
      <c r="P115" s="7"/>
      <c r="X115" s="53"/>
      <c r="Z115" s="53"/>
    </row>
    <row r="116" spans="1:26" x14ac:dyDescent="0.2">
      <c r="A116" s="71" t="s">
        <v>103</v>
      </c>
      <c r="B116" s="71"/>
      <c r="C116" s="71"/>
      <c r="D116" s="71"/>
      <c r="E116" s="71"/>
      <c r="F116" s="71"/>
      <c r="G116" s="71"/>
      <c r="H116" s="71"/>
      <c r="I116" s="71"/>
      <c r="J116" s="71"/>
      <c r="L116" s="7"/>
      <c r="M116" s="7"/>
      <c r="O116" s="7"/>
      <c r="P116" s="7"/>
      <c r="X116" s="53"/>
      <c r="Z116" s="53"/>
    </row>
    <row r="117" spans="1:26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L117" s="7"/>
      <c r="M117" s="7"/>
      <c r="O117" s="7"/>
      <c r="P117" s="7"/>
    </row>
    <row r="118" spans="1:26" x14ac:dyDescent="0.2">
      <c r="B118" s="7"/>
      <c r="C118" s="7"/>
      <c r="D118" s="7"/>
      <c r="E118" s="7"/>
      <c r="F118" s="7"/>
      <c r="G118" s="7"/>
      <c r="H118" s="7"/>
      <c r="I118" s="7"/>
      <c r="J118" s="7"/>
      <c r="L118" s="7"/>
      <c r="M118" s="7"/>
      <c r="O118" s="7"/>
      <c r="P118" s="7"/>
      <c r="X118" s="53"/>
      <c r="Z118" s="53"/>
    </row>
    <row r="119" spans="1:26" x14ac:dyDescent="0.2">
      <c r="B119" s="7"/>
      <c r="C119" s="7"/>
      <c r="D119" s="7"/>
      <c r="E119" s="7"/>
      <c r="F119" s="7"/>
      <c r="G119" s="7"/>
      <c r="H119" s="7"/>
      <c r="I119" s="7"/>
      <c r="J119" s="7"/>
      <c r="L119" s="7"/>
      <c r="M119" s="7"/>
      <c r="O119" s="7"/>
      <c r="P119" s="7"/>
    </row>
    <row r="120" spans="1:26" x14ac:dyDescent="0.2">
      <c r="B120" s="7"/>
      <c r="C120" s="7"/>
      <c r="D120" s="7"/>
      <c r="E120" s="7"/>
      <c r="F120" s="7"/>
      <c r="G120" s="7"/>
      <c r="H120" s="7"/>
      <c r="I120" s="7"/>
      <c r="J120" s="7"/>
      <c r="L120" s="7"/>
      <c r="M120" s="7"/>
      <c r="O120" s="7"/>
      <c r="P120" s="7"/>
      <c r="X120" s="53"/>
      <c r="Z120" s="53"/>
    </row>
    <row r="121" spans="1:26" x14ac:dyDescent="0.2">
      <c r="B121" s="7"/>
      <c r="C121" s="7"/>
      <c r="D121" s="7"/>
      <c r="E121" s="7"/>
      <c r="F121" s="7"/>
      <c r="G121" s="7"/>
      <c r="H121" s="7"/>
      <c r="I121" s="7"/>
      <c r="J121" s="7"/>
      <c r="L121" s="7"/>
      <c r="M121" s="7"/>
      <c r="O121" s="7"/>
      <c r="P121" s="7"/>
    </row>
    <row r="122" spans="1:26" x14ac:dyDescent="0.2">
      <c r="B122" s="7"/>
      <c r="C122" s="7"/>
      <c r="D122" s="7"/>
      <c r="E122" s="7"/>
      <c r="F122" s="7"/>
      <c r="G122" s="7"/>
      <c r="H122" s="7"/>
      <c r="I122" s="7"/>
      <c r="J122" s="7"/>
      <c r="L122" s="7"/>
      <c r="M122" s="7"/>
      <c r="O122" s="7"/>
      <c r="P122" s="7"/>
      <c r="X122" s="53"/>
      <c r="Z122" s="53"/>
    </row>
    <row r="123" spans="1:26" x14ac:dyDescent="0.2">
      <c r="B123" s="7"/>
      <c r="C123" s="7"/>
      <c r="D123" s="7"/>
      <c r="E123" s="7"/>
      <c r="F123" s="7"/>
      <c r="G123" s="7"/>
      <c r="H123" s="7"/>
      <c r="I123" s="7"/>
      <c r="J123" s="7"/>
      <c r="L123" s="7"/>
      <c r="M123" s="7"/>
      <c r="O123" s="7"/>
      <c r="P123" s="7"/>
    </row>
    <row r="124" spans="1:26" x14ac:dyDescent="0.2">
      <c r="B124" s="7"/>
      <c r="C124" s="7"/>
      <c r="D124" s="7"/>
      <c r="E124" s="7"/>
      <c r="F124" s="7"/>
      <c r="G124" s="7"/>
      <c r="H124" s="7"/>
      <c r="I124" s="7"/>
      <c r="J124" s="7"/>
      <c r="L124" s="7"/>
      <c r="M124" s="7"/>
      <c r="O124" s="7"/>
      <c r="P124" s="7"/>
    </row>
    <row r="125" spans="1:26" x14ac:dyDescent="0.2">
      <c r="B125" s="7"/>
      <c r="C125" s="7"/>
      <c r="D125" s="7"/>
      <c r="E125" s="7"/>
      <c r="F125" s="7"/>
      <c r="G125" s="7"/>
      <c r="H125" s="7"/>
      <c r="I125" s="7"/>
      <c r="J125" s="7"/>
      <c r="L125" s="7"/>
      <c r="M125" s="7"/>
      <c r="O125" s="7"/>
      <c r="P125" s="7"/>
    </row>
    <row r="126" spans="1:26" x14ac:dyDescent="0.2">
      <c r="B126" s="7"/>
      <c r="C126" s="7"/>
      <c r="D126" s="7"/>
      <c r="E126" s="7"/>
      <c r="F126" s="7"/>
      <c r="G126" s="7"/>
      <c r="H126" s="7"/>
      <c r="I126" s="7"/>
      <c r="J126" s="7"/>
      <c r="L126" s="7"/>
      <c r="M126" s="7"/>
      <c r="O126" s="7"/>
      <c r="P126" s="7"/>
    </row>
    <row r="127" spans="1:26" x14ac:dyDescent="0.2">
      <c r="B127" s="7"/>
      <c r="C127" s="7"/>
      <c r="D127" s="7"/>
      <c r="E127" s="7"/>
      <c r="F127" s="7"/>
      <c r="G127" s="7"/>
      <c r="H127" s="7"/>
      <c r="I127" s="7"/>
      <c r="J127" s="7"/>
      <c r="L127" s="7"/>
      <c r="M127" s="7"/>
      <c r="O127" s="7"/>
      <c r="P127" s="7"/>
    </row>
    <row r="128" spans="1:26" x14ac:dyDescent="0.2">
      <c r="B128" s="7"/>
      <c r="C128" s="7"/>
      <c r="D128" s="7"/>
      <c r="E128" s="7"/>
      <c r="F128" s="7"/>
      <c r="G128" s="7"/>
      <c r="H128" s="7"/>
      <c r="I128" s="7"/>
      <c r="J128" s="7"/>
      <c r="L128" s="7"/>
      <c r="M128" s="7"/>
      <c r="O128" s="7"/>
      <c r="P128" s="7"/>
    </row>
    <row r="129" spans="2:16" x14ac:dyDescent="0.2">
      <c r="B129" s="7"/>
      <c r="C129" s="7"/>
      <c r="D129" s="7"/>
      <c r="E129" s="7"/>
      <c r="F129" s="7"/>
      <c r="G129" s="7"/>
      <c r="H129" s="7"/>
      <c r="I129" s="7"/>
      <c r="J129" s="7"/>
      <c r="L129" s="7"/>
      <c r="M129" s="7"/>
      <c r="O129" s="7"/>
      <c r="P129" s="7"/>
    </row>
    <row r="130" spans="2:16" x14ac:dyDescent="0.2">
      <c r="B130" s="7"/>
      <c r="C130" s="7"/>
      <c r="D130" s="7"/>
      <c r="E130" s="7"/>
      <c r="F130" s="7"/>
      <c r="G130" s="7"/>
      <c r="H130" s="7"/>
      <c r="I130" s="7"/>
      <c r="J130" s="7"/>
      <c r="L130" s="7"/>
      <c r="M130" s="7"/>
      <c r="O130" s="7"/>
      <c r="P130" s="7"/>
    </row>
    <row r="131" spans="2:16" x14ac:dyDescent="0.2">
      <c r="B131" s="7"/>
      <c r="C131" s="7"/>
      <c r="D131" s="7"/>
      <c r="E131" s="7"/>
      <c r="F131" s="7"/>
      <c r="G131" s="7"/>
      <c r="H131" s="7"/>
      <c r="I131" s="7"/>
      <c r="J131" s="7"/>
      <c r="L131" s="7"/>
      <c r="M131" s="7"/>
      <c r="O131" s="7"/>
      <c r="P131" s="7"/>
    </row>
    <row r="132" spans="2:16" x14ac:dyDescent="0.2">
      <c r="B132" s="7"/>
      <c r="C132" s="7"/>
      <c r="D132" s="7"/>
      <c r="E132" s="7"/>
      <c r="F132" s="7"/>
      <c r="G132" s="7"/>
      <c r="H132" s="7"/>
      <c r="I132" s="7"/>
      <c r="J132" s="7"/>
      <c r="L132" s="7"/>
      <c r="M132" s="7"/>
      <c r="O132" s="7"/>
      <c r="P132" s="7"/>
    </row>
    <row r="133" spans="2:16" x14ac:dyDescent="0.2">
      <c r="B133" s="7"/>
      <c r="C133" s="7"/>
      <c r="D133" s="7"/>
      <c r="E133" s="7"/>
      <c r="F133" s="7"/>
      <c r="G133" s="7"/>
      <c r="H133" s="7"/>
      <c r="I133" s="7"/>
      <c r="J133" s="7"/>
      <c r="L133" s="7"/>
      <c r="M133" s="7"/>
      <c r="O133" s="7"/>
      <c r="P133" s="7"/>
    </row>
    <row r="134" spans="2:16" x14ac:dyDescent="0.2">
      <c r="B134" s="7"/>
      <c r="C134" s="7"/>
      <c r="D134" s="7"/>
      <c r="E134" s="7"/>
      <c r="F134" s="7"/>
      <c r="G134" s="7"/>
      <c r="H134" s="7"/>
      <c r="I134" s="7"/>
      <c r="J134" s="7"/>
      <c r="L134" s="7"/>
      <c r="M134" s="7"/>
      <c r="O134" s="7"/>
      <c r="P134" s="7"/>
    </row>
    <row r="135" spans="2:16" x14ac:dyDescent="0.2">
      <c r="B135" s="7"/>
      <c r="C135" s="7"/>
      <c r="D135" s="7"/>
      <c r="E135" s="7"/>
      <c r="F135" s="7"/>
      <c r="G135" s="7"/>
      <c r="H135" s="7"/>
      <c r="I135" s="7"/>
      <c r="J135" s="7"/>
      <c r="L135" s="7"/>
      <c r="M135" s="7"/>
      <c r="O135" s="7"/>
      <c r="P135" s="7"/>
    </row>
    <row r="136" spans="2:16" x14ac:dyDescent="0.2">
      <c r="B136" s="7"/>
      <c r="C136" s="7"/>
      <c r="D136" s="7"/>
      <c r="E136" s="7"/>
      <c r="F136" s="7"/>
      <c r="G136" s="7"/>
      <c r="H136" s="7"/>
      <c r="I136" s="7"/>
      <c r="J136" s="7"/>
      <c r="L136" s="7"/>
      <c r="M136" s="7"/>
      <c r="O136" s="7"/>
      <c r="P136" s="7"/>
    </row>
    <row r="137" spans="2:16" x14ac:dyDescent="0.2">
      <c r="B137" s="7"/>
      <c r="C137" s="7"/>
      <c r="D137" s="7"/>
      <c r="E137" s="7"/>
      <c r="F137" s="7"/>
      <c r="G137" s="7"/>
      <c r="H137" s="7"/>
      <c r="I137" s="7"/>
      <c r="J137" s="7"/>
      <c r="L137" s="7"/>
      <c r="M137" s="7"/>
      <c r="O137" s="7"/>
      <c r="P137" s="7"/>
    </row>
    <row r="138" spans="2:16" x14ac:dyDescent="0.2">
      <c r="B138" s="7"/>
      <c r="C138" s="7"/>
      <c r="D138" s="7"/>
      <c r="E138" s="7"/>
      <c r="F138" s="7"/>
      <c r="G138" s="7"/>
      <c r="H138" s="7"/>
      <c r="I138" s="7"/>
      <c r="J138" s="7"/>
      <c r="L138" s="7"/>
      <c r="M138" s="7"/>
      <c r="O138" s="7"/>
      <c r="P138" s="7"/>
    </row>
    <row r="139" spans="2:16" x14ac:dyDescent="0.2">
      <c r="B139" s="7"/>
      <c r="C139" s="7"/>
      <c r="D139" s="7"/>
      <c r="E139" s="7"/>
      <c r="F139" s="7"/>
      <c r="G139" s="7"/>
      <c r="H139" s="7"/>
      <c r="I139" s="7"/>
      <c r="J139" s="7"/>
      <c r="L139" s="7"/>
      <c r="M139" s="7"/>
      <c r="O139" s="7"/>
      <c r="P139" s="7"/>
    </row>
    <row r="140" spans="2:16" x14ac:dyDescent="0.2">
      <c r="B140" s="7"/>
      <c r="C140" s="7"/>
      <c r="D140" s="7"/>
      <c r="E140" s="7"/>
      <c r="F140" s="7"/>
      <c r="G140" s="7"/>
      <c r="H140" s="7"/>
      <c r="I140" s="7"/>
      <c r="J140" s="7"/>
      <c r="L140" s="7"/>
      <c r="M140" s="7"/>
      <c r="O140" s="7"/>
      <c r="P140" s="7"/>
    </row>
    <row r="141" spans="2:16" x14ac:dyDescent="0.2">
      <c r="B141" s="7"/>
      <c r="C141" s="7"/>
      <c r="D141" s="7"/>
      <c r="E141" s="7"/>
      <c r="F141" s="7"/>
      <c r="G141" s="7"/>
      <c r="H141" s="7"/>
      <c r="I141" s="7"/>
      <c r="J141" s="7"/>
      <c r="L141" s="7"/>
      <c r="M141" s="7"/>
      <c r="O141" s="7"/>
      <c r="P141" s="7"/>
    </row>
    <row r="142" spans="2:16" x14ac:dyDescent="0.2">
      <c r="B142" s="7"/>
      <c r="C142" s="7"/>
      <c r="D142" s="7"/>
      <c r="E142" s="7"/>
      <c r="F142" s="7"/>
      <c r="G142" s="7"/>
      <c r="H142" s="7"/>
      <c r="I142" s="7"/>
      <c r="J142" s="7"/>
      <c r="L142" s="7"/>
      <c r="M142" s="7"/>
      <c r="O142" s="7"/>
      <c r="P142" s="7"/>
    </row>
    <row r="143" spans="2:16" x14ac:dyDescent="0.2">
      <c r="B143" s="7"/>
      <c r="C143" s="7"/>
      <c r="D143" s="7"/>
      <c r="E143" s="7"/>
      <c r="F143" s="7"/>
      <c r="G143" s="7"/>
      <c r="H143" s="7"/>
      <c r="I143" s="7"/>
      <c r="J143" s="7"/>
      <c r="L143" s="7"/>
      <c r="M143" s="7"/>
      <c r="O143" s="7"/>
      <c r="P143" s="7"/>
    </row>
    <row r="144" spans="2:16" x14ac:dyDescent="0.2">
      <c r="B144" s="7"/>
      <c r="C144" s="7"/>
      <c r="D144" s="7"/>
      <c r="E144" s="7"/>
      <c r="F144" s="7"/>
      <c r="G144" s="7"/>
      <c r="H144" s="7"/>
      <c r="I144" s="7"/>
      <c r="J144" s="7"/>
      <c r="L144" s="7"/>
      <c r="M144" s="7"/>
      <c r="O144" s="7"/>
      <c r="P144" s="7"/>
    </row>
    <row r="145" spans="2:16" x14ac:dyDescent="0.2">
      <c r="B145" s="7"/>
      <c r="C145" s="7"/>
      <c r="D145" s="7"/>
      <c r="E145" s="7"/>
      <c r="F145" s="7"/>
      <c r="G145" s="7"/>
      <c r="H145" s="7"/>
      <c r="I145" s="7"/>
      <c r="J145" s="7"/>
      <c r="L145" s="7"/>
      <c r="M145" s="7"/>
      <c r="O145" s="7"/>
      <c r="P145" s="7"/>
    </row>
    <row r="146" spans="2:16" x14ac:dyDescent="0.2">
      <c r="B146" s="7"/>
      <c r="C146" s="7"/>
      <c r="D146" s="7"/>
      <c r="E146" s="7"/>
      <c r="F146" s="7"/>
      <c r="G146" s="7"/>
      <c r="H146" s="7"/>
      <c r="I146" s="7"/>
      <c r="J146" s="7"/>
      <c r="L146" s="7"/>
      <c r="M146" s="7"/>
      <c r="O146" s="7"/>
      <c r="P146" s="7"/>
    </row>
    <row r="147" spans="2:16" x14ac:dyDescent="0.2">
      <c r="B147" s="7"/>
      <c r="C147" s="7"/>
      <c r="D147" s="7"/>
      <c r="E147" s="7"/>
      <c r="F147" s="7"/>
      <c r="G147" s="7"/>
      <c r="H147" s="7"/>
      <c r="I147" s="7"/>
      <c r="J147" s="7"/>
      <c r="L147" s="7"/>
      <c r="M147" s="7"/>
      <c r="O147" s="7"/>
      <c r="P147" s="7"/>
    </row>
    <row r="148" spans="2:16" x14ac:dyDescent="0.2">
      <c r="B148" s="7"/>
      <c r="C148" s="7"/>
      <c r="D148" s="7"/>
      <c r="E148" s="7"/>
      <c r="F148" s="7"/>
      <c r="G148" s="7"/>
      <c r="H148" s="7"/>
      <c r="I148" s="7"/>
      <c r="J148" s="7"/>
      <c r="L148" s="7"/>
      <c r="M148" s="7"/>
      <c r="O148" s="7"/>
      <c r="P148" s="7"/>
    </row>
    <row r="149" spans="2:16" x14ac:dyDescent="0.2">
      <c r="B149" s="7"/>
      <c r="C149" s="7"/>
      <c r="D149" s="7"/>
      <c r="E149" s="7"/>
      <c r="F149" s="7"/>
      <c r="G149" s="7"/>
      <c r="H149" s="7"/>
      <c r="I149" s="7"/>
      <c r="J149" s="7"/>
      <c r="L149" s="7"/>
      <c r="M149" s="7"/>
      <c r="O149" s="7"/>
      <c r="P149" s="7"/>
    </row>
    <row r="150" spans="2:16" x14ac:dyDescent="0.2">
      <c r="B150" s="7"/>
      <c r="C150" s="7"/>
      <c r="D150" s="7"/>
      <c r="E150" s="7"/>
      <c r="F150" s="7"/>
      <c r="G150" s="7"/>
      <c r="H150" s="7"/>
      <c r="I150" s="7"/>
      <c r="J150" s="7"/>
      <c r="L150" s="7"/>
      <c r="M150" s="7"/>
      <c r="O150" s="7"/>
      <c r="P150" s="7"/>
    </row>
    <row r="151" spans="2:16" x14ac:dyDescent="0.2">
      <c r="B151" s="7"/>
      <c r="C151" s="7"/>
      <c r="D151" s="7"/>
      <c r="E151" s="7"/>
      <c r="F151" s="7"/>
      <c r="G151" s="7"/>
      <c r="H151" s="7"/>
      <c r="I151" s="7"/>
      <c r="J151" s="7"/>
      <c r="L151" s="7"/>
      <c r="M151" s="7"/>
      <c r="O151" s="7"/>
      <c r="P151" s="7"/>
    </row>
    <row r="152" spans="2:16" x14ac:dyDescent="0.2">
      <c r="B152" s="7"/>
      <c r="C152" s="7"/>
      <c r="D152" s="7"/>
      <c r="E152" s="7"/>
      <c r="F152" s="7"/>
      <c r="G152" s="7"/>
      <c r="H152" s="7"/>
      <c r="I152" s="7"/>
      <c r="J152" s="7"/>
      <c r="L152" s="7"/>
      <c r="M152" s="7"/>
      <c r="O152" s="7"/>
      <c r="P152" s="7"/>
    </row>
    <row r="153" spans="2:16" x14ac:dyDescent="0.2">
      <c r="B153" s="7"/>
      <c r="C153" s="7"/>
      <c r="D153" s="7"/>
      <c r="E153" s="7"/>
      <c r="F153" s="7"/>
      <c r="G153" s="7"/>
      <c r="H153" s="7"/>
      <c r="I153" s="7"/>
      <c r="J153" s="7"/>
      <c r="L153" s="7"/>
      <c r="M153" s="7"/>
      <c r="O153" s="7"/>
      <c r="P153" s="7"/>
    </row>
    <row r="154" spans="2:16" x14ac:dyDescent="0.2">
      <c r="B154" s="7"/>
      <c r="C154" s="7"/>
      <c r="D154" s="7"/>
      <c r="E154" s="7"/>
      <c r="F154" s="7"/>
      <c r="G154" s="7"/>
      <c r="H154" s="7"/>
      <c r="I154" s="7"/>
      <c r="J154" s="7"/>
      <c r="L154" s="7"/>
      <c r="M154" s="7"/>
      <c r="O154" s="7"/>
      <c r="P154" s="7"/>
    </row>
    <row r="155" spans="2:16" x14ac:dyDescent="0.2">
      <c r="B155" s="7"/>
      <c r="C155" s="7"/>
      <c r="D155" s="7"/>
      <c r="E155" s="7"/>
      <c r="F155" s="7"/>
      <c r="G155" s="7"/>
      <c r="H155" s="7"/>
      <c r="I155" s="7"/>
      <c r="J155" s="7"/>
      <c r="L155" s="7"/>
      <c r="M155" s="7"/>
      <c r="O155" s="7"/>
      <c r="P155" s="7"/>
    </row>
    <row r="156" spans="2:16" x14ac:dyDescent="0.2">
      <c r="B156" s="7"/>
      <c r="C156" s="7"/>
      <c r="D156" s="7"/>
      <c r="E156" s="7"/>
      <c r="F156" s="7"/>
      <c r="G156" s="7"/>
      <c r="H156" s="7"/>
      <c r="I156" s="7"/>
      <c r="J156" s="7"/>
      <c r="L156" s="7"/>
      <c r="M156" s="7"/>
      <c r="O156" s="7"/>
      <c r="P156" s="7"/>
    </row>
    <row r="157" spans="2:16" x14ac:dyDescent="0.2">
      <c r="B157" s="7"/>
      <c r="C157" s="7"/>
      <c r="D157" s="7"/>
      <c r="E157" s="7"/>
      <c r="F157" s="7"/>
      <c r="G157" s="7"/>
      <c r="H157" s="7"/>
      <c r="I157" s="7"/>
      <c r="J157" s="7"/>
      <c r="L157" s="7"/>
      <c r="M157" s="7"/>
      <c r="O157" s="7"/>
      <c r="P157" s="7"/>
    </row>
    <row r="158" spans="2:16" x14ac:dyDescent="0.2">
      <c r="B158" s="7"/>
      <c r="C158" s="7"/>
      <c r="D158" s="7"/>
      <c r="E158" s="7"/>
      <c r="F158" s="7"/>
      <c r="G158" s="7"/>
      <c r="H158" s="7"/>
      <c r="I158" s="7"/>
      <c r="J158" s="7"/>
      <c r="L158" s="7"/>
      <c r="M158" s="7"/>
      <c r="O158" s="7"/>
      <c r="P158" s="7"/>
    </row>
    <row r="159" spans="2:16" x14ac:dyDescent="0.2">
      <c r="B159" s="7"/>
      <c r="C159" s="7"/>
      <c r="D159" s="7"/>
      <c r="E159" s="7"/>
      <c r="F159" s="7"/>
      <c r="G159" s="7"/>
      <c r="H159" s="7"/>
      <c r="I159" s="7"/>
      <c r="J159" s="7"/>
      <c r="L159" s="7"/>
      <c r="M159" s="7"/>
      <c r="O159" s="7"/>
      <c r="P159" s="7"/>
    </row>
    <row r="160" spans="2:16" x14ac:dyDescent="0.2">
      <c r="B160" s="7"/>
      <c r="C160" s="7"/>
      <c r="D160" s="7"/>
      <c r="E160" s="7"/>
      <c r="F160" s="7"/>
      <c r="G160" s="7"/>
      <c r="H160" s="7"/>
      <c r="I160" s="7"/>
      <c r="J160" s="7"/>
      <c r="L160" s="7"/>
      <c r="M160" s="7"/>
      <c r="O160" s="7"/>
      <c r="P160" s="7"/>
    </row>
    <row r="161" spans="2:16" x14ac:dyDescent="0.2">
      <c r="B161" s="7"/>
      <c r="C161" s="7"/>
      <c r="D161" s="7"/>
      <c r="E161" s="7"/>
      <c r="F161" s="7"/>
      <c r="G161" s="7"/>
      <c r="H161" s="7"/>
      <c r="I161" s="7"/>
      <c r="J161" s="7"/>
      <c r="L161" s="7"/>
      <c r="M161" s="7"/>
      <c r="O161" s="7"/>
      <c r="P161" s="7"/>
    </row>
    <row r="162" spans="2:16" x14ac:dyDescent="0.2">
      <c r="B162" s="7"/>
      <c r="C162" s="7"/>
      <c r="D162" s="7"/>
      <c r="E162" s="7"/>
      <c r="F162" s="7"/>
      <c r="G162" s="7"/>
      <c r="H162" s="7"/>
      <c r="I162" s="7"/>
      <c r="J162" s="7"/>
      <c r="L162" s="7"/>
      <c r="M162" s="7"/>
      <c r="O162" s="7"/>
      <c r="P162" s="7"/>
    </row>
    <row r="163" spans="2:16" x14ac:dyDescent="0.2">
      <c r="B163" s="7"/>
      <c r="C163" s="7"/>
      <c r="D163" s="7"/>
      <c r="E163" s="7"/>
      <c r="F163" s="7"/>
      <c r="G163" s="7"/>
      <c r="H163" s="7"/>
      <c r="I163" s="7"/>
      <c r="J163" s="7"/>
      <c r="L163" s="7"/>
      <c r="M163" s="7"/>
      <c r="O163" s="7"/>
      <c r="P163" s="7"/>
    </row>
    <row r="164" spans="2:16" x14ac:dyDescent="0.2">
      <c r="B164" s="7"/>
      <c r="C164" s="7"/>
      <c r="D164" s="7"/>
      <c r="E164" s="7"/>
      <c r="F164" s="7"/>
      <c r="G164" s="7"/>
      <c r="H164" s="7"/>
      <c r="I164" s="7"/>
      <c r="J164" s="7"/>
      <c r="L164" s="7"/>
      <c r="M164" s="7"/>
      <c r="O164" s="7"/>
      <c r="P164" s="7"/>
    </row>
    <row r="165" spans="2:16" x14ac:dyDescent="0.2">
      <c r="B165" s="7"/>
      <c r="C165" s="7"/>
      <c r="D165" s="7"/>
      <c r="E165" s="7"/>
      <c r="F165" s="7"/>
      <c r="G165" s="7"/>
      <c r="H165" s="7"/>
      <c r="I165" s="7"/>
      <c r="J165" s="7"/>
      <c r="L165" s="7"/>
      <c r="M165" s="7"/>
      <c r="O165" s="7"/>
      <c r="P165" s="7"/>
    </row>
    <row r="166" spans="2:16" x14ac:dyDescent="0.2">
      <c r="B166" s="7"/>
      <c r="C166" s="7"/>
      <c r="D166" s="7"/>
      <c r="E166" s="7"/>
      <c r="F166" s="7"/>
      <c r="G166" s="7"/>
      <c r="H166" s="7"/>
      <c r="I166" s="7"/>
      <c r="J166" s="7"/>
      <c r="L166" s="7"/>
      <c r="M166" s="7"/>
      <c r="O166" s="7"/>
      <c r="P166" s="7"/>
    </row>
    <row r="167" spans="2:16" x14ac:dyDescent="0.2">
      <c r="B167" s="7"/>
      <c r="C167" s="7"/>
      <c r="D167" s="7"/>
      <c r="E167" s="7"/>
      <c r="F167" s="7"/>
      <c r="G167" s="7"/>
      <c r="H167" s="7"/>
      <c r="I167" s="7"/>
      <c r="J167" s="7"/>
      <c r="L167" s="7"/>
      <c r="M167" s="7"/>
      <c r="O167" s="7"/>
      <c r="P167" s="7"/>
    </row>
    <row r="168" spans="2:16" x14ac:dyDescent="0.2">
      <c r="B168" s="7"/>
      <c r="C168" s="7"/>
      <c r="D168" s="7"/>
      <c r="E168" s="7"/>
      <c r="F168" s="7"/>
      <c r="G168" s="7"/>
      <c r="H168" s="7"/>
      <c r="I168" s="7"/>
      <c r="J168" s="7"/>
      <c r="L168" s="7"/>
      <c r="M168" s="7"/>
      <c r="O168" s="7"/>
      <c r="P168" s="7"/>
    </row>
    <row r="169" spans="2:16" x14ac:dyDescent="0.2">
      <c r="B169" s="7"/>
      <c r="C169" s="7"/>
      <c r="D169" s="7"/>
      <c r="E169" s="7"/>
      <c r="F169" s="7"/>
      <c r="G169" s="7"/>
      <c r="H169" s="7"/>
      <c r="I169" s="7"/>
      <c r="J169" s="7"/>
      <c r="L169" s="7"/>
      <c r="M169" s="7"/>
      <c r="O169" s="7"/>
      <c r="P169" s="7"/>
    </row>
    <row r="170" spans="2:16" x14ac:dyDescent="0.2">
      <c r="B170" s="7"/>
      <c r="C170" s="7"/>
      <c r="D170" s="7"/>
      <c r="E170" s="7"/>
      <c r="F170" s="7"/>
      <c r="G170" s="7"/>
      <c r="H170" s="7"/>
      <c r="I170" s="7"/>
      <c r="J170" s="7"/>
      <c r="L170" s="7"/>
      <c r="M170" s="7"/>
      <c r="O170" s="7"/>
      <c r="P170" s="7"/>
    </row>
    <row r="171" spans="2:16" x14ac:dyDescent="0.2">
      <c r="B171" s="7"/>
      <c r="C171" s="7"/>
      <c r="D171" s="7"/>
      <c r="E171" s="7"/>
      <c r="F171" s="7"/>
      <c r="G171" s="7"/>
      <c r="H171" s="7"/>
      <c r="I171" s="7"/>
      <c r="J171" s="7"/>
      <c r="L171" s="7"/>
      <c r="M171" s="7"/>
      <c r="O171" s="7"/>
      <c r="P171" s="7"/>
    </row>
    <row r="172" spans="2:16" x14ac:dyDescent="0.2">
      <c r="B172" s="7"/>
      <c r="C172" s="7"/>
      <c r="D172" s="7"/>
      <c r="E172" s="7"/>
      <c r="F172" s="7"/>
      <c r="G172" s="7"/>
      <c r="H172" s="7"/>
      <c r="I172" s="7"/>
      <c r="J172" s="7"/>
      <c r="L172" s="7"/>
      <c r="M172" s="7"/>
      <c r="O172" s="7"/>
      <c r="P172" s="7"/>
    </row>
    <row r="173" spans="2:16" x14ac:dyDescent="0.2">
      <c r="B173" s="7"/>
      <c r="C173" s="7"/>
      <c r="D173" s="7"/>
      <c r="E173" s="7"/>
      <c r="F173" s="7"/>
      <c r="G173" s="7"/>
      <c r="H173" s="7"/>
      <c r="I173" s="7"/>
      <c r="J173" s="7"/>
      <c r="L173" s="7"/>
      <c r="M173" s="7"/>
      <c r="O173" s="7"/>
      <c r="P173" s="7"/>
    </row>
    <row r="174" spans="2:16" x14ac:dyDescent="0.2">
      <c r="B174" s="7"/>
      <c r="C174" s="7"/>
      <c r="D174" s="7"/>
      <c r="E174" s="7"/>
      <c r="F174" s="7"/>
      <c r="G174" s="7"/>
      <c r="H174" s="7"/>
      <c r="I174" s="7"/>
      <c r="J174" s="7"/>
      <c r="L174" s="7"/>
      <c r="M174" s="7"/>
      <c r="O174" s="7"/>
      <c r="P174" s="7"/>
    </row>
    <row r="175" spans="2:16" x14ac:dyDescent="0.2">
      <c r="B175" s="7"/>
      <c r="C175" s="7"/>
      <c r="D175" s="7"/>
      <c r="E175" s="7"/>
      <c r="F175" s="7"/>
      <c r="G175" s="7"/>
      <c r="H175" s="7"/>
      <c r="I175" s="7"/>
      <c r="J175" s="7"/>
      <c r="L175" s="7"/>
      <c r="M175" s="7"/>
      <c r="O175" s="7"/>
      <c r="P175" s="7"/>
    </row>
    <row r="176" spans="2:16" x14ac:dyDescent="0.2">
      <c r="B176" s="7"/>
      <c r="C176" s="7"/>
      <c r="D176" s="7"/>
      <c r="E176" s="7"/>
      <c r="F176" s="7"/>
      <c r="G176" s="7"/>
      <c r="H176" s="7"/>
      <c r="I176" s="7"/>
      <c r="J176" s="7"/>
      <c r="L176" s="7"/>
      <c r="M176" s="7"/>
      <c r="O176" s="7"/>
      <c r="P176" s="7"/>
    </row>
    <row r="177" spans="2:16" x14ac:dyDescent="0.2">
      <c r="B177" s="7"/>
      <c r="C177" s="7"/>
      <c r="D177" s="7"/>
      <c r="E177" s="7"/>
      <c r="F177" s="7"/>
      <c r="G177" s="7"/>
      <c r="H177" s="7"/>
      <c r="I177" s="7"/>
      <c r="J177" s="7"/>
      <c r="L177" s="7"/>
      <c r="M177" s="7"/>
      <c r="O177" s="7"/>
      <c r="P177" s="7"/>
    </row>
    <row r="178" spans="2:16" x14ac:dyDescent="0.2">
      <c r="B178" s="7"/>
      <c r="C178" s="7"/>
      <c r="D178" s="7"/>
      <c r="E178" s="7"/>
      <c r="F178" s="7"/>
      <c r="G178" s="7"/>
      <c r="H178" s="7"/>
      <c r="I178" s="7"/>
      <c r="J178" s="7"/>
      <c r="L178" s="7"/>
      <c r="M178" s="7"/>
      <c r="O178" s="7"/>
      <c r="P178" s="7"/>
    </row>
    <row r="179" spans="2:16" x14ac:dyDescent="0.2">
      <c r="B179" s="7"/>
      <c r="C179" s="7"/>
      <c r="D179" s="7"/>
      <c r="E179" s="7"/>
      <c r="F179" s="7"/>
      <c r="G179" s="7"/>
      <c r="H179" s="7"/>
      <c r="I179" s="7"/>
      <c r="J179" s="7"/>
      <c r="L179" s="7"/>
      <c r="M179" s="7"/>
      <c r="O179" s="7"/>
      <c r="P179" s="7"/>
    </row>
    <row r="180" spans="2:16" x14ac:dyDescent="0.2">
      <c r="B180" s="7"/>
      <c r="C180" s="7"/>
      <c r="D180" s="7"/>
      <c r="E180" s="7"/>
      <c r="F180" s="7"/>
      <c r="G180" s="7"/>
      <c r="H180" s="7"/>
      <c r="I180" s="7"/>
      <c r="J180" s="7"/>
      <c r="L180" s="7"/>
      <c r="M180" s="7"/>
      <c r="O180" s="7"/>
      <c r="P180" s="7"/>
    </row>
    <row r="181" spans="2:16" x14ac:dyDescent="0.2">
      <c r="B181" s="7"/>
      <c r="C181" s="7"/>
      <c r="D181" s="7"/>
      <c r="E181" s="7"/>
      <c r="F181" s="7"/>
      <c r="G181" s="7"/>
      <c r="H181" s="7"/>
      <c r="I181" s="7"/>
      <c r="J181" s="7"/>
      <c r="L181" s="7"/>
      <c r="M181" s="7"/>
      <c r="O181" s="7"/>
      <c r="P181" s="7"/>
    </row>
    <row r="182" spans="2:16" x14ac:dyDescent="0.2">
      <c r="B182" s="7"/>
      <c r="C182" s="7"/>
      <c r="D182" s="7"/>
      <c r="E182" s="7"/>
      <c r="F182" s="7"/>
      <c r="G182" s="7"/>
      <c r="H182" s="7"/>
      <c r="I182" s="7"/>
      <c r="J182" s="7"/>
      <c r="L182" s="7"/>
      <c r="M182" s="7"/>
      <c r="O182" s="7"/>
      <c r="P182" s="7"/>
    </row>
    <row r="183" spans="2:16" x14ac:dyDescent="0.2">
      <c r="B183" s="7"/>
      <c r="C183" s="7"/>
      <c r="D183" s="7"/>
      <c r="E183" s="7"/>
      <c r="F183" s="7"/>
      <c r="G183" s="7"/>
      <c r="H183" s="7"/>
      <c r="I183" s="7"/>
      <c r="J183" s="7"/>
      <c r="L183" s="7"/>
      <c r="M183" s="7"/>
      <c r="O183" s="7"/>
      <c r="P183" s="7"/>
    </row>
    <row r="184" spans="2:16" x14ac:dyDescent="0.2">
      <c r="B184" s="7"/>
      <c r="C184" s="7"/>
      <c r="D184" s="7"/>
      <c r="E184" s="7"/>
      <c r="F184" s="7"/>
      <c r="G184" s="7"/>
      <c r="H184" s="7"/>
      <c r="I184" s="7"/>
      <c r="J184" s="7"/>
      <c r="L184" s="7"/>
      <c r="M184" s="7"/>
      <c r="O184" s="7"/>
      <c r="P184" s="7"/>
    </row>
    <row r="185" spans="2:16" x14ac:dyDescent="0.2">
      <c r="B185" s="7"/>
      <c r="C185" s="7"/>
      <c r="D185" s="7"/>
      <c r="E185" s="7"/>
      <c r="F185" s="7"/>
      <c r="G185" s="7"/>
      <c r="H185" s="7"/>
      <c r="I185" s="7"/>
      <c r="J185" s="7"/>
      <c r="L185" s="7"/>
      <c r="M185" s="7"/>
      <c r="O185" s="7"/>
      <c r="P185" s="7"/>
    </row>
    <row r="186" spans="2:16" x14ac:dyDescent="0.2">
      <c r="B186" s="7"/>
      <c r="C186" s="7"/>
      <c r="D186" s="7"/>
      <c r="E186" s="7"/>
      <c r="F186" s="7"/>
      <c r="G186" s="7"/>
      <c r="H186" s="7"/>
      <c r="I186" s="7"/>
      <c r="J186" s="7"/>
      <c r="L186" s="7"/>
      <c r="M186" s="7"/>
      <c r="O186" s="7"/>
      <c r="P186" s="7"/>
    </row>
    <row r="187" spans="2:16" x14ac:dyDescent="0.2">
      <c r="B187" s="7"/>
      <c r="C187" s="7"/>
      <c r="D187" s="7"/>
      <c r="E187" s="7"/>
      <c r="F187" s="7"/>
      <c r="G187" s="7"/>
      <c r="H187" s="7"/>
      <c r="I187" s="7"/>
      <c r="J187" s="7"/>
      <c r="L187" s="7"/>
      <c r="M187" s="7"/>
      <c r="O187" s="7"/>
      <c r="P187" s="7"/>
    </row>
    <row r="188" spans="2:16" x14ac:dyDescent="0.2">
      <c r="B188" s="7"/>
      <c r="C188" s="7"/>
      <c r="D188" s="7"/>
      <c r="E188" s="7"/>
      <c r="F188" s="7"/>
      <c r="G188" s="7"/>
      <c r="H188" s="7"/>
      <c r="I188" s="7"/>
      <c r="J188" s="7"/>
      <c r="L188" s="7"/>
      <c r="M188" s="7"/>
      <c r="O188" s="7"/>
      <c r="P188" s="7"/>
    </row>
    <row r="189" spans="2:16" x14ac:dyDescent="0.2">
      <c r="B189" s="7"/>
      <c r="C189" s="7"/>
      <c r="D189" s="7"/>
      <c r="E189" s="7"/>
      <c r="F189" s="7"/>
      <c r="G189" s="7"/>
      <c r="H189" s="7"/>
      <c r="I189" s="7"/>
      <c r="J189" s="7"/>
      <c r="L189" s="7"/>
      <c r="M189" s="7"/>
      <c r="O189" s="7"/>
      <c r="P189" s="7"/>
    </row>
    <row r="190" spans="2:16" x14ac:dyDescent="0.2">
      <c r="B190" s="7"/>
      <c r="C190" s="7"/>
      <c r="D190" s="7"/>
      <c r="E190" s="7"/>
      <c r="F190" s="7"/>
      <c r="G190" s="7"/>
      <c r="H190" s="7"/>
      <c r="I190" s="7"/>
      <c r="J190" s="7"/>
      <c r="L190" s="7"/>
      <c r="M190" s="7"/>
      <c r="O190" s="7"/>
      <c r="P190" s="7"/>
    </row>
    <row r="191" spans="2:16" x14ac:dyDescent="0.2">
      <c r="B191" s="7"/>
      <c r="C191" s="7"/>
      <c r="D191" s="7"/>
      <c r="E191" s="7"/>
      <c r="F191" s="7"/>
      <c r="G191" s="7"/>
      <c r="H191" s="7"/>
      <c r="I191" s="7"/>
      <c r="J191" s="7"/>
      <c r="L191" s="7"/>
      <c r="M191" s="7"/>
      <c r="O191" s="7"/>
      <c r="P191" s="7"/>
    </row>
    <row r="192" spans="2:16" x14ac:dyDescent="0.2">
      <c r="B192" s="7"/>
      <c r="C192" s="7"/>
      <c r="D192" s="7"/>
      <c r="E192" s="7"/>
      <c r="F192" s="7"/>
      <c r="G192" s="7"/>
      <c r="H192" s="7"/>
      <c r="I192" s="7"/>
      <c r="J192" s="7"/>
      <c r="L192" s="7"/>
      <c r="M192" s="7"/>
      <c r="O192" s="7"/>
      <c r="P192" s="7"/>
    </row>
    <row r="193" spans="2:16" x14ac:dyDescent="0.2">
      <c r="B193" s="7"/>
      <c r="C193" s="7"/>
      <c r="D193" s="7"/>
      <c r="E193" s="7"/>
      <c r="F193" s="7"/>
      <c r="G193" s="7"/>
      <c r="H193" s="7"/>
      <c r="I193" s="7"/>
      <c r="J193" s="7"/>
      <c r="L193" s="7"/>
      <c r="M193" s="7"/>
      <c r="O193" s="7"/>
      <c r="P193" s="7"/>
    </row>
    <row r="194" spans="2:16" x14ac:dyDescent="0.2">
      <c r="B194" s="7"/>
      <c r="C194" s="7"/>
      <c r="D194" s="7"/>
      <c r="E194" s="7"/>
      <c r="F194" s="7"/>
      <c r="G194" s="7"/>
      <c r="H194" s="7"/>
      <c r="I194" s="7"/>
      <c r="J194" s="7"/>
      <c r="L194" s="7"/>
      <c r="M194" s="7"/>
      <c r="O194" s="7"/>
      <c r="P194" s="7"/>
    </row>
    <row r="195" spans="2:16" x14ac:dyDescent="0.2">
      <c r="B195" s="7"/>
      <c r="C195" s="7"/>
      <c r="D195" s="7"/>
      <c r="E195" s="7"/>
      <c r="F195" s="7"/>
      <c r="G195" s="7"/>
      <c r="H195" s="7"/>
      <c r="I195" s="7"/>
      <c r="J195" s="7"/>
      <c r="L195" s="7"/>
      <c r="M195" s="7"/>
      <c r="O195" s="7"/>
      <c r="P195" s="7"/>
    </row>
    <row r="196" spans="2:16" x14ac:dyDescent="0.2">
      <c r="B196" s="7"/>
      <c r="C196" s="7"/>
      <c r="D196" s="7"/>
      <c r="E196" s="7"/>
      <c r="F196" s="7"/>
      <c r="G196" s="7"/>
      <c r="H196" s="7"/>
      <c r="I196" s="7"/>
      <c r="J196" s="7"/>
      <c r="L196" s="7"/>
      <c r="M196" s="7"/>
      <c r="O196" s="7"/>
      <c r="P196" s="7"/>
    </row>
    <row r="197" spans="2:16" x14ac:dyDescent="0.2">
      <c r="B197" s="7"/>
      <c r="C197" s="7"/>
      <c r="D197" s="7"/>
      <c r="E197" s="7"/>
      <c r="F197" s="7"/>
      <c r="G197" s="7"/>
      <c r="H197" s="7"/>
      <c r="I197" s="7"/>
      <c r="J197" s="7"/>
      <c r="L197" s="7"/>
      <c r="M197" s="7"/>
      <c r="O197" s="7"/>
      <c r="P197" s="7"/>
    </row>
    <row r="198" spans="2:16" x14ac:dyDescent="0.2">
      <c r="B198" s="7"/>
      <c r="C198" s="7"/>
      <c r="D198" s="7"/>
      <c r="E198" s="7"/>
      <c r="F198" s="7"/>
      <c r="G198" s="7"/>
      <c r="H198" s="7"/>
      <c r="I198" s="7"/>
      <c r="J198" s="7"/>
      <c r="L198" s="7"/>
      <c r="M198" s="7"/>
      <c r="O198" s="7"/>
      <c r="P198" s="7"/>
    </row>
    <row r="199" spans="2:16" x14ac:dyDescent="0.2">
      <c r="B199" s="7"/>
      <c r="C199" s="7"/>
      <c r="D199" s="7"/>
      <c r="E199" s="7"/>
      <c r="F199" s="7"/>
      <c r="G199" s="7"/>
      <c r="H199" s="7"/>
      <c r="I199" s="7"/>
      <c r="J199" s="7"/>
      <c r="L199" s="7"/>
      <c r="M199" s="7"/>
      <c r="O199" s="7"/>
      <c r="P199" s="7"/>
    </row>
    <row r="200" spans="2:16" x14ac:dyDescent="0.2">
      <c r="B200" s="7"/>
      <c r="C200" s="7"/>
      <c r="D200" s="7"/>
      <c r="E200" s="7"/>
      <c r="F200" s="7"/>
      <c r="G200" s="7"/>
      <c r="H200" s="7"/>
      <c r="I200" s="7"/>
      <c r="J200" s="7"/>
      <c r="L200" s="7"/>
      <c r="M200" s="7"/>
      <c r="O200" s="7"/>
      <c r="P200" s="7"/>
    </row>
    <row r="201" spans="2:16" x14ac:dyDescent="0.2">
      <c r="B201" s="7"/>
      <c r="C201" s="7"/>
      <c r="D201" s="7"/>
      <c r="E201" s="7"/>
      <c r="F201" s="7"/>
      <c r="G201" s="7"/>
      <c r="H201" s="7"/>
      <c r="I201" s="7"/>
      <c r="J201" s="7"/>
      <c r="L201" s="7"/>
      <c r="M201" s="7"/>
      <c r="O201" s="7"/>
      <c r="P201" s="7"/>
    </row>
    <row r="202" spans="2:16" x14ac:dyDescent="0.2">
      <c r="B202" s="7"/>
      <c r="C202" s="7"/>
      <c r="D202" s="7"/>
      <c r="E202" s="7"/>
      <c r="F202" s="7"/>
      <c r="G202" s="7"/>
      <c r="H202" s="7"/>
      <c r="I202" s="7"/>
      <c r="J202" s="7"/>
      <c r="L202" s="7"/>
      <c r="M202" s="7"/>
      <c r="O202" s="7"/>
      <c r="P202" s="7"/>
    </row>
    <row r="203" spans="2:16" x14ac:dyDescent="0.2">
      <c r="B203" s="7"/>
      <c r="C203" s="7"/>
      <c r="D203" s="7"/>
      <c r="E203" s="7"/>
      <c r="F203" s="7"/>
      <c r="G203" s="7"/>
      <c r="H203" s="7"/>
      <c r="I203" s="7"/>
      <c r="J203" s="7"/>
      <c r="L203" s="7"/>
      <c r="M203" s="7"/>
      <c r="O203" s="7"/>
      <c r="P203" s="7"/>
    </row>
    <row r="204" spans="2:16" x14ac:dyDescent="0.2">
      <c r="B204" s="7"/>
      <c r="C204" s="7"/>
      <c r="D204" s="7"/>
      <c r="E204" s="7"/>
      <c r="F204" s="7"/>
      <c r="G204" s="7"/>
      <c r="H204" s="7"/>
      <c r="I204" s="7"/>
      <c r="J204" s="7"/>
      <c r="L204" s="7"/>
      <c r="M204" s="7"/>
      <c r="O204" s="7"/>
      <c r="P204" s="7"/>
    </row>
    <row r="205" spans="2:16" x14ac:dyDescent="0.2">
      <c r="B205" s="7"/>
      <c r="C205" s="7"/>
      <c r="D205" s="7"/>
      <c r="E205" s="7"/>
      <c r="F205" s="7"/>
      <c r="G205" s="7"/>
      <c r="H205" s="7"/>
      <c r="I205" s="7"/>
      <c r="J205" s="7"/>
      <c r="L205" s="7"/>
      <c r="M205" s="7"/>
      <c r="O205" s="7"/>
      <c r="P205" s="7"/>
    </row>
    <row r="206" spans="2:16" x14ac:dyDescent="0.2">
      <c r="B206" s="7"/>
      <c r="C206" s="7"/>
      <c r="D206" s="7"/>
      <c r="E206" s="7"/>
      <c r="F206" s="7"/>
      <c r="G206" s="7"/>
      <c r="H206" s="7"/>
      <c r="I206" s="7"/>
      <c r="J206" s="7"/>
      <c r="L206" s="7"/>
      <c r="M206" s="7"/>
      <c r="O206" s="7"/>
      <c r="P206" s="7"/>
    </row>
    <row r="207" spans="2:16" x14ac:dyDescent="0.2">
      <c r="B207" s="7"/>
      <c r="C207" s="7"/>
      <c r="D207" s="7"/>
      <c r="E207" s="7"/>
      <c r="F207" s="7"/>
      <c r="G207" s="7"/>
      <c r="H207" s="7"/>
      <c r="I207" s="7"/>
      <c r="J207" s="7"/>
      <c r="L207" s="7"/>
      <c r="M207" s="7"/>
      <c r="O207" s="7"/>
      <c r="P207" s="7"/>
    </row>
    <row r="208" spans="2:16" x14ac:dyDescent="0.2">
      <c r="B208" s="7"/>
      <c r="C208" s="7"/>
      <c r="D208" s="7"/>
      <c r="E208" s="7"/>
      <c r="F208" s="7"/>
      <c r="G208" s="7"/>
      <c r="H208" s="7"/>
      <c r="I208" s="7"/>
      <c r="J208" s="7"/>
      <c r="L208" s="7"/>
      <c r="M208" s="7"/>
      <c r="O208" s="7"/>
      <c r="P208" s="7"/>
    </row>
    <row r="209" spans="2:16" x14ac:dyDescent="0.2">
      <c r="B209" s="7"/>
      <c r="C209" s="7"/>
      <c r="D209" s="7"/>
      <c r="E209" s="7"/>
      <c r="F209" s="7"/>
      <c r="G209" s="7"/>
      <c r="H209" s="7"/>
      <c r="I209" s="7"/>
      <c r="J209" s="7"/>
      <c r="L209" s="7"/>
      <c r="M209" s="7"/>
      <c r="O209" s="7"/>
      <c r="P209" s="7"/>
    </row>
    <row r="210" spans="2:16" x14ac:dyDescent="0.2">
      <c r="B210" s="7"/>
      <c r="C210" s="7"/>
      <c r="D210" s="7"/>
      <c r="E210" s="7"/>
      <c r="F210" s="7"/>
      <c r="G210" s="7"/>
      <c r="H210" s="7"/>
      <c r="I210" s="7"/>
      <c r="J210" s="7"/>
      <c r="L210" s="7"/>
      <c r="M210" s="7"/>
      <c r="O210" s="7"/>
      <c r="P210" s="7"/>
    </row>
    <row r="211" spans="2:16" x14ac:dyDescent="0.2">
      <c r="B211" s="7"/>
      <c r="C211" s="7"/>
      <c r="D211" s="7"/>
      <c r="E211" s="7"/>
      <c r="F211" s="7"/>
      <c r="G211" s="7"/>
      <c r="H211" s="7"/>
      <c r="I211" s="7"/>
      <c r="J211" s="7"/>
      <c r="L211" s="7"/>
      <c r="M211" s="7"/>
      <c r="O211" s="7"/>
      <c r="P211" s="7"/>
    </row>
    <row r="212" spans="2:16" x14ac:dyDescent="0.2">
      <c r="B212" s="7"/>
      <c r="C212" s="7"/>
      <c r="D212" s="7"/>
      <c r="E212" s="7"/>
      <c r="F212" s="7"/>
      <c r="G212" s="7"/>
      <c r="H212" s="7"/>
      <c r="I212" s="7"/>
      <c r="J212" s="7"/>
      <c r="L212" s="7"/>
      <c r="M212" s="7"/>
      <c r="O212" s="7"/>
      <c r="P212" s="7"/>
    </row>
    <row r="213" spans="2:16" x14ac:dyDescent="0.2">
      <c r="B213" s="7"/>
      <c r="C213" s="7"/>
      <c r="D213" s="7"/>
      <c r="E213" s="7"/>
      <c r="F213" s="7"/>
      <c r="G213" s="7"/>
      <c r="H213" s="7"/>
      <c r="I213" s="7"/>
      <c r="J213" s="7"/>
      <c r="L213" s="7"/>
      <c r="M213" s="7"/>
      <c r="O213" s="7"/>
      <c r="P213" s="7"/>
    </row>
    <row r="214" spans="2:16" x14ac:dyDescent="0.2">
      <c r="B214" s="7"/>
      <c r="C214" s="7"/>
      <c r="D214" s="7"/>
      <c r="E214" s="7"/>
      <c r="F214" s="7"/>
      <c r="G214" s="7"/>
      <c r="H214" s="7"/>
      <c r="I214" s="7"/>
      <c r="J214" s="7"/>
      <c r="L214" s="7"/>
      <c r="M214" s="7"/>
      <c r="O214" s="7"/>
      <c r="P214" s="7"/>
    </row>
    <row r="215" spans="2:16" x14ac:dyDescent="0.2">
      <c r="B215" s="7"/>
      <c r="C215" s="7"/>
      <c r="D215" s="7"/>
      <c r="E215" s="7"/>
      <c r="F215" s="7"/>
      <c r="G215" s="7"/>
      <c r="H215" s="7"/>
      <c r="I215" s="7"/>
      <c r="J215" s="7"/>
      <c r="L215" s="7"/>
      <c r="M215" s="7"/>
      <c r="O215" s="7"/>
      <c r="P215" s="7"/>
    </row>
    <row r="216" spans="2:16" x14ac:dyDescent="0.2">
      <c r="B216" s="7"/>
      <c r="C216" s="7"/>
      <c r="D216" s="7"/>
      <c r="E216" s="7"/>
      <c r="F216" s="7"/>
      <c r="G216" s="7"/>
      <c r="H216" s="7"/>
      <c r="I216" s="7"/>
      <c r="J216" s="7"/>
      <c r="L216" s="7"/>
      <c r="M216" s="7"/>
      <c r="O216" s="7"/>
      <c r="P216" s="7"/>
    </row>
    <row r="217" spans="2:16" x14ac:dyDescent="0.2">
      <c r="B217" s="7"/>
      <c r="C217" s="7"/>
      <c r="D217" s="7"/>
      <c r="E217" s="7"/>
      <c r="F217" s="7"/>
      <c r="G217" s="7"/>
      <c r="H217" s="7"/>
      <c r="I217" s="7"/>
      <c r="J217" s="7"/>
      <c r="L217" s="7"/>
      <c r="M217" s="7"/>
      <c r="O217" s="7"/>
      <c r="P217" s="7"/>
    </row>
    <row r="218" spans="2:16" x14ac:dyDescent="0.2">
      <c r="B218" s="7"/>
      <c r="C218" s="7"/>
      <c r="D218" s="7"/>
      <c r="E218" s="7"/>
      <c r="F218" s="7"/>
      <c r="G218" s="7"/>
      <c r="H218" s="7"/>
      <c r="I218" s="7"/>
      <c r="J218" s="7"/>
      <c r="L218" s="7"/>
      <c r="M218" s="7"/>
      <c r="O218" s="7"/>
      <c r="P218" s="7"/>
    </row>
    <row r="219" spans="2:16" x14ac:dyDescent="0.2">
      <c r="B219" s="7"/>
      <c r="C219" s="7"/>
      <c r="D219" s="7"/>
      <c r="E219" s="7"/>
      <c r="F219" s="7"/>
      <c r="G219" s="7"/>
      <c r="H219" s="7"/>
      <c r="I219" s="7"/>
      <c r="J219" s="7"/>
      <c r="L219" s="7"/>
      <c r="M219" s="7"/>
      <c r="O219" s="7"/>
      <c r="P219" s="7"/>
    </row>
    <row r="220" spans="2:16" x14ac:dyDescent="0.2">
      <c r="B220" s="7"/>
      <c r="C220" s="7"/>
      <c r="D220" s="7"/>
      <c r="E220" s="7"/>
      <c r="F220" s="7"/>
      <c r="G220" s="7"/>
      <c r="H220" s="7"/>
      <c r="I220" s="7"/>
      <c r="J220" s="7"/>
      <c r="L220" s="7"/>
      <c r="M220" s="7"/>
      <c r="O220" s="7"/>
      <c r="P220" s="7"/>
    </row>
    <row r="221" spans="2:16" x14ac:dyDescent="0.2">
      <c r="B221" s="7"/>
      <c r="C221" s="7"/>
      <c r="D221" s="7"/>
      <c r="E221" s="7"/>
      <c r="F221" s="7"/>
      <c r="G221" s="7"/>
      <c r="H221" s="7"/>
      <c r="I221" s="7"/>
      <c r="J221" s="7"/>
      <c r="L221" s="7"/>
      <c r="M221" s="7"/>
      <c r="O221" s="7"/>
      <c r="P221" s="7"/>
    </row>
    <row r="222" spans="2:16" x14ac:dyDescent="0.2">
      <c r="B222" s="7"/>
      <c r="C222" s="7"/>
      <c r="D222" s="7"/>
      <c r="E222" s="7"/>
      <c r="F222" s="7"/>
      <c r="G222" s="7"/>
      <c r="H222" s="7"/>
      <c r="I222" s="7"/>
      <c r="J222" s="7"/>
      <c r="L222" s="7"/>
      <c r="M222" s="7"/>
      <c r="O222" s="7"/>
      <c r="P222" s="7"/>
    </row>
    <row r="223" spans="2:16" x14ac:dyDescent="0.2">
      <c r="B223" s="7"/>
      <c r="C223" s="7"/>
      <c r="D223" s="7"/>
      <c r="E223" s="7"/>
      <c r="F223" s="7"/>
      <c r="G223" s="7"/>
      <c r="H223" s="7"/>
      <c r="I223" s="7"/>
      <c r="J223" s="7"/>
      <c r="L223" s="7"/>
      <c r="M223" s="7"/>
      <c r="O223" s="7"/>
      <c r="P223" s="7"/>
    </row>
    <row r="224" spans="2:16" x14ac:dyDescent="0.2">
      <c r="B224" s="7"/>
      <c r="C224" s="7"/>
      <c r="D224" s="7"/>
      <c r="E224" s="7"/>
      <c r="F224" s="7"/>
      <c r="G224" s="7"/>
      <c r="H224" s="7"/>
      <c r="I224" s="7"/>
      <c r="J224" s="7"/>
      <c r="L224" s="7"/>
      <c r="M224" s="7"/>
      <c r="O224" s="7"/>
      <c r="P224" s="7"/>
    </row>
    <row r="225" spans="2:16" x14ac:dyDescent="0.2">
      <c r="B225" s="7"/>
      <c r="C225" s="7"/>
      <c r="D225" s="7"/>
      <c r="E225" s="7"/>
      <c r="F225" s="7"/>
      <c r="G225" s="7"/>
      <c r="H225" s="7"/>
      <c r="I225" s="7"/>
      <c r="J225" s="7"/>
      <c r="L225" s="7"/>
      <c r="M225" s="7"/>
      <c r="O225" s="7"/>
      <c r="P225" s="7"/>
    </row>
    <row r="226" spans="2:16" x14ac:dyDescent="0.2">
      <c r="B226" s="7"/>
      <c r="C226" s="7"/>
      <c r="D226" s="7"/>
      <c r="E226" s="7"/>
      <c r="F226" s="7"/>
      <c r="G226" s="7"/>
      <c r="H226" s="7"/>
      <c r="I226" s="7"/>
      <c r="J226" s="7"/>
      <c r="L226" s="7"/>
      <c r="M226" s="7"/>
      <c r="O226" s="7"/>
      <c r="P226" s="7"/>
    </row>
    <row r="227" spans="2:16" x14ac:dyDescent="0.2">
      <c r="B227" s="7"/>
      <c r="C227" s="7"/>
      <c r="D227" s="7"/>
      <c r="E227" s="7"/>
      <c r="F227" s="7"/>
      <c r="G227" s="7"/>
      <c r="H227" s="7"/>
      <c r="I227" s="7"/>
      <c r="J227" s="7"/>
      <c r="L227" s="7"/>
      <c r="M227" s="7"/>
      <c r="O227" s="7"/>
      <c r="P227" s="7"/>
    </row>
    <row r="228" spans="2:16" x14ac:dyDescent="0.2">
      <c r="B228" s="7"/>
      <c r="C228" s="7"/>
      <c r="D228" s="7"/>
      <c r="E228" s="7"/>
      <c r="F228" s="7"/>
      <c r="G228" s="7"/>
      <c r="H228" s="7"/>
      <c r="I228" s="7"/>
      <c r="J228" s="7"/>
      <c r="L228" s="7"/>
      <c r="M228" s="7"/>
      <c r="O228" s="7"/>
      <c r="P228" s="7"/>
    </row>
    <row r="229" spans="2:16" x14ac:dyDescent="0.2">
      <c r="B229" s="7"/>
      <c r="C229" s="7"/>
      <c r="D229" s="7"/>
      <c r="E229" s="7"/>
      <c r="F229" s="7"/>
      <c r="G229" s="7"/>
      <c r="H229" s="7"/>
      <c r="I229" s="7"/>
      <c r="J229" s="7"/>
      <c r="L229" s="7"/>
      <c r="M229" s="7"/>
      <c r="O229" s="7"/>
      <c r="P229" s="7"/>
    </row>
    <row r="230" spans="2:16" x14ac:dyDescent="0.2">
      <c r="B230" s="7"/>
      <c r="C230" s="7"/>
      <c r="D230" s="7"/>
      <c r="E230" s="7"/>
      <c r="F230" s="7"/>
      <c r="G230" s="7"/>
      <c r="H230" s="7"/>
      <c r="I230" s="7"/>
      <c r="J230" s="7"/>
      <c r="L230" s="7"/>
      <c r="M230" s="7"/>
      <c r="O230" s="7"/>
      <c r="P230" s="7"/>
    </row>
    <row r="231" spans="2:16" x14ac:dyDescent="0.2">
      <c r="B231" s="7"/>
      <c r="C231" s="7"/>
      <c r="D231" s="7"/>
      <c r="E231" s="7"/>
      <c r="F231" s="7"/>
      <c r="G231" s="7"/>
      <c r="H231" s="7"/>
      <c r="I231" s="7"/>
      <c r="J231" s="7"/>
      <c r="L231" s="7"/>
      <c r="M231" s="7"/>
      <c r="O231" s="7"/>
      <c r="P231" s="7"/>
    </row>
    <row r="232" spans="2:16" x14ac:dyDescent="0.2">
      <c r="B232" s="7"/>
      <c r="C232" s="7"/>
      <c r="D232" s="7"/>
      <c r="E232" s="7"/>
      <c r="F232" s="7"/>
      <c r="G232" s="7"/>
      <c r="H232" s="7"/>
      <c r="I232" s="7"/>
      <c r="J232" s="7"/>
      <c r="L232" s="7"/>
      <c r="M232" s="7"/>
      <c r="O232" s="7"/>
      <c r="P232" s="7"/>
    </row>
    <row r="233" spans="2:16" x14ac:dyDescent="0.2">
      <c r="B233" s="7"/>
      <c r="C233" s="7"/>
      <c r="D233" s="7"/>
      <c r="E233" s="7"/>
      <c r="F233" s="7"/>
      <c r="G233" s="7"/>
      <c r="H233" s="7"/>
      <c r="I233" s="7"/>
      <c r="J233" s="7"/>
      <c r="L233" s="7"/>
      <c r="M233" s="7"/>
      <c r="O233" s="7"/>
      <c r="P233" s="7"/>
    </row>
    <row r="234" spans="2:16" x14ac:dyDescent="0.2">
      <c r="B234" s="7"/>
      <c r="C234" s="7"/>
      <c r="D234" s="7"/>
      <c r="E234" s="7"/>
      <c r="F234" s="7"/>
      <c r="G234" s="7"/>
      <c r="H234" s="7"/>
      <c r="I234" s="7"/>
      <c r="J234" s="7"/>
      <c r="L234" s="7"/>
      <c r="M234" s="7"/>
      <c r="O234" s="7"/>
      <c r="P234" s="7"/>
    </row>
    <row r="235" spans="2:16" x14ac:dyDescent="0.2">
      <c r="B235" s="7"/>
      <c r="C235" s="7"/>
      <c r="D235" s="7"/>
      <c r="E235" s="7"/>
      <c r="F235" s="7"/>
      <c r="G235" s="7"/>
      <c r="H235" s="7"/>
      <c r="I235" s="7"/>
      <c r="J235" s="7"/>
      <c r="L235" s="7"/>
      <c r="M235" s="7"/>
      <c r="O235" s="7"/>
      <c r="P235" s="7"/>
    </row>
    <row r="236" spans="2:16" x14ac:dyDescent="0.2">
      <c r="B236" s="7"/>
      <c r="C236" s="7"/>
      <c r="D236" s="7"/>
      <c r="E236" s="7"/>
      <c r="F236" s="7"/>
      <c r="G236" s="7"/>
      <c r="H236" s="7"/>
      <c r="I236" s="7"/>
      <c r="J236" s="7"/>
      <c r="L236" s="7"/>
      <c r="M236" s="7"/>
      <c r="O236" s="7"/>
      <c r="P236" s="7"/>
    </row>
    <row r="237" spans="2:16" x14ac:dyDescent="0.2">
      <c r="B237" s="7"/>
      <c r="C237" s="7"/>
      <c r="D237" s="7"/>
      <c r="E237" s="7"/>
      <c r="F237" s="7"/>
      <c r="G237" s="7"/>
      <c r="H237" s="7"/>
      <c r="I237" s="7"/>
      <c r="J237" s="7"/>
      <c r="L237" s="7"/>
      <c r="M237" s="7"/>
      <c r="O237" s="7"/>
      <c r="P237" s="7"/>
    </row>
    <row r="238" spans="2:16" x14ac:dyDescent="0.2">
      <c r="B238" s="7"/>
      <c r="C238" s="7"/>
      <c r="D238" s="7"/>
      <c r="E238" s="7"/>
      <c r="F238" s="7"/>
      <c r="G238" s="7"/>
      <c r="H238" s="7"/>
      <c r="I238" s="7"/>
      <c r="J238" s="7"/>
      <c r="L238" s="7"/>
      <c r="M238" s="7"/>
      <c r="O238" s="7"/>
      <c r="P238" s="7"/>
    </row>
    <row r="239" spans="2:16" x14ac:dyDescent="0.2">
      <c r="B239" s="7"/>
      <c r="C239" s="7"/>
      <c r="D239" s="7"/>
      <c r="E239" s="7"/>
      <c r="F239" s="7"/>
      <c r="G239" s="7"/>
      <c r="H239" s="7"/>
      <c r="I239" s="7"/>
      <c r="J239" s="7"/>
      <c r="L239" s="7"/>
      <c r="M239" s="7"/>
      <c r="O239" s="7"/>
      <c r="P239" s="7"/>
    </row>
    <row r="240" spans="2:16" x14ac:dyDescent="0.2">
      <c r="B240" s="7"/>
      <c r="C240" s="7"/>
      <c r="D240" s="7"/>
      <c r="E240" s="7"/>
      <c r="F240" s="7"/>
      <c r="G240" s="7"/>
      <c r="H240" s="7"/>
      <c r="I240" s="7"/>
      <c r="J240" s="7"/>
      <c r="L240" s="7"/>
      <c r="M240" s="7"/>
      <c r="O240" s="7"/>
      <c r="P240" s="7"/>
    </row>
    <row r="241" spans="2:16" x14ac:dyDescent="0.2">
      <c r="B241" s="7"/>
      <c r="C241" s="7"/>
      <c r="D241" s="7"/>
      <c r="E241" s="7"/>
      <c r="F241" s="7"/>
      <c r="G241" s="7"/>
      <c r="H241" s="7"/>
      <c r="I241" s="7"/>
      <c r="J241" s="7"/>
      <c r="L241" s="7"/>
      <c r="M241" s="7"/>
      <c r="O241" s="7"/>
      <c r="P241" s="7"/>
    </row>
    <row r="242" spans="2:16" x14ac:dyDescent="0.2">
      <c r="B242" s="7"/>
      <c r="C242" s="7"/>
      <c r="D242" s="7"/>
      <c r="E242" s="7"/>
      <c r="F242" s="7"/>
      <c r="G242" s="7"/>
      <c r="H242" s="7"/>
      <c r="I242" s="7"/>
      <c r="J242" s="7"/>
      <c r="L242" s="7"/>
      <c r="M242" s="7"/>
      <c r="O242" s="7"/>
      <c r="P242" s="7"/>
    </row>
    <row r="243" spans="2:16" x14ac:dyDescent="0.2">
      <c r="B243" s="7"/>
      <c r="C243" s="7"/>
      <c r="D243" s="7"/>
      <c r="E243" s="7"/>
      <c r="F243" s="7"/>
      <c r="G243" s="7"/>
      <c r="H243" s="7"/>
      <c r="I243" s="7"/>
      <c r="J243" s="7"/>
      <c r="L243" s="7"/>
      <c r="M243" s="7"/>
      <c r="O243" s="7"/>
      <c r="P243" s="7"/>
    </row>
    <row r="244" spans="2:16" x14ac:dyDescent="0.2">
      <c r="B244" s="7"/>
      <c r="C244" s="7"/>
      <c r="D244" s="7"/>
      <c r="E244" s="7"/>
      <c r="F244" s="7"/>
      <c r="G244" s="7"/>
      <c r="H244" s="7"/>
      <c r="I244" s="7"/>
      <c r="J244" s="7"/>
      <c r="L244" s="7"/>
      <c r="M244" s="7"/>
      <c r="O244" s="7"/>
      <c r="P244" s="7"/>
    </row>
    <row r="245" spans="2:16" x14ac:dyDescent="0.2">
      <c r="B245" s="7"/>
      <c r="C245" s="7"/>
      <c r="D245" s="7"/>
      <c r="E245" s="7"/>
      <c r="F245" s="7"/>
      <c r="G245" s="7"/>
      <c r="H245" s="7"/>
      <c r="I245" s="7"/>
      <c r="J245" s="7"/>
      <c r="L245" s="7"/>
      <c r="M245" s="7"/>
      <c r="O245" s="7"/>
      <c r="P245" s="7"/>
    </row>
    <row r="246" spans="2:16" x14ac:dyDescent="0.2">
      <c r="B246" s="7"/>
      <c r="C246" s="7"/>
      <c r="D246" s="7"/>
      <c r="E246" s="7"/>
      <c r="F246" s="7"/>
      <c r="G246" s="7"/>
      <c r="H246" s="7"/>
      <c r="I246" s="7"/>
      <c r="J246" s="7"/>
      <c r="L246" s="7"/>
      <c r="M246" s="7"/>
      <c r="O246" s="7"/>
      <c r="P246" s="7"/>
    </row>
    <row r="247" spans="2:16" x14ac:dyDescent="0.2">
      <c r="B247" s="7"/>
      <c r="C247" s="7"/>
      <c r="D247" s="7"/>
      <c r="E247" s="7"/>
      <c r="F247" s="7"/>
      <c r="G247" s="7"/>
      <c r="H247" s="7"/>
      <c r="I247" s="7"/>
      <c r="J247" s="7"/>
      <c r="L247" s="7"/>
      <c r="M247" s="7"/>
      <c r="O247" s="7"/>
      <c r="P247" s="7"/>
    </row>
    <row r="248" spans="2:16" x14ac:dyDescent="0.2">
      <c r="B248" s="7"/>
      <c r="C248" s="7"/>
      <c r="D248" s="7"/>
      <c r="E248" s="7"/>
      <c r="F248" s="7"/>
      <c r="G248" s="7"/>
      <c r="H248" s="7"/>
      <c r="I248" s="7"/>
      <c r="J248" s="7"/>
      <c r="L248" s="7"/>
      <c r="M248" s="7"/>
      <c r="O248" s="7"/>
      <c r="P248" s="7"/>
    </row>
    <row r="249" spans="2:16" x14ac:dyDescent="0.2">
      <c r="B249" s="7"/>
      <c r="C249" s="7"/>
      <c r="D249" s="7"/>
      <c r="E249" s="7"/>
      <c r="F249" s="7"/>
      <c r="G249" s="7"/>
      <c r="H249" s="7"/>
      <c r="I249" s="7"/>
      <c r="J249" s="7"/>
      <c r="L249" s="7"/>
      <c r="M249" s="7"/>
      <c r="O249" s="7"/>
      <c r="P249" s="7"/>
    </row>
    <row r="250" spans="2:16" x14ac:dyDescent="0.2">
      <c r="B250" s="7"/>
      <c r="C250" s="7"/>
      <c r="D250" s="7"/>
      <c r="E250" s="7"/>
      <c r="F250" s="7"/>
      <c r="G250" s="7"/>
      <c r="H250" s="7"/>
      <c r="I250" s="7"/>
      <c r="J250" s="7"/>
      <c r="L250" s="7"/>
      <c r="M250" s="7"/>
      <c r="O250" s="7"/>
      <c r="P250" s="7"/>
    </row>
    <row r="251" spans="2:16" x14ac:dyDescent="0.2">
      <c r="B251" s="7"/>
      <c r="C251" s="7"/>
      <c r="D251" s="7"/>
      <c r="E251" s="7"/>
      <c r="F251" s="7"/>
      <c r="G251" s="7"/>
      <c r="H251" s="7"/>
      <c r="I251" s="7"/>
      <c r="J251" s="7"/>
      <c r="L251" s="7"/>
      <c r="M251" s="7"/>
      <c r="O251" s="7"/>
      <c r="P251" s="7"/>
    </row>
    <row r="252" spans="2:16" x14ac:dyDescent="0.2">
      <c r="B252" s="7"/>
      <c r="C252" s="7"/>
      <c r="D252" s="7"/>
      <c r="E252" s="7"/>
      <c r="F252" s="7"/>
      <c r="G252" s="7"/>
      <c r="H252" s="7"/>
      <c r="I252" s="7"/>
      <c r="J252" s="7"/>
      <c r="L252" s="7"/>
      <c r="M252" s="7"/>
      <c r="O252" s="7"/>
      <c r="P252" s="7"/>
    </row>
    <row r="253" spans="2:16" x14ac:dyDescent="0.2">
      <c r="B253" s="7"/>
      <c r="C253" s="7"/>
      <c r="D253" s="7"/>
      <c r="E253" s="7"/>
      <c r="F253" s="7"/>
      <c r="G253" s="7"/>
      <c r="H253" s="7"/>
      <c r="I253" s="7"/>
      <c r="J253" s="7"/>
      <c r="L253" s="7"/>
      <c r="M253" s="7"/>
      <c r="O253" s="7"/>
      <c r="P253" s="7"/>
    </row>
    <row r="254" spans="2:16" x14ac:dyDescent="0.2">
      <c r="B254" s="7"/>
      <c r="C254" s="7"/>
      <c r="D254" s="7"/>
      <c r="E254" s="7"/>
      <c r="F254" s="7"/>
      <c r="G254" s="7"/>
      <c r="H254" s="7"/>
      <c r="I254" s="7"/>
      <c r="J254" s="7"/>
      <c r="L254" s="7"/>
      <c r="M254" s="7"/>
      <c r="O254" s="7"/>
      <c r="P254" s="7"/>
    </row>
    <row r="255" spans="2:16" x14ac:dyDescent="0.2">
      <c r="B255" s="7"/>
      <c r="C255" s="7"/>
      <c r="D255" s="7"/>
      <c r="E255" s="7"/>
      <c r="F255" s="7"/>
      <c r="G255" s="7"/>
      <c r="H255" s="7"/>
      <c r="I255" s="7"/>
      <c r="J255" s="7"/>
      <c r="L255" s="7"/>
      <c r="M255" s="7"/>
      <c r="O255" s="7"/>
      <c r="P255" s="7"/>
    </row>
    <row r="256" spans="2:16" x14ac:dyDescent="0.2">
      <c r="B256" s="7"/>
      <c r="C256" s="7"/>
      <c r="D256" s="7"/>
      <c r="E256" s="7"/>
      <c r="F256" s="7"/>
      <c r="G256" s="7"/>
      <c r="H256" s="7"/>
      <c r="I256" s="7"/>
      <c r="J256" s="7"/>
      <c r="L256" s="7"/>
      <c r="M256" s="7"/>
      <c r="O256" s="7"/>
      <c r="P256" s="7"/>
    </row>
    <row r="257" spans="2:16" x14ac:dyDescent="0.2">
      <c r="B257" s="7"/>
      <c r="C257" s="7"/>
      <c r="D257" s="7"/>
      <c r="E257" s="7"/>
      <c r="F257" s="7"/>
      <c r="G257" s="7"/>
      <c r="H257" s="7"/>
      <c r="I257" s="7"/>
      <c r="J257" s="7"/>
      <c r="L257" s="7"/>
      <c r="M257" s="7"/>
      <c r="O257" s="7"/>
      <c r="P257" s="7"/>
    </row>
    <row r="258" spans="2:16" x14ac:dyDescent="0.2">
      <c r="B258" s="7"/>
      <c r="C258" s="7"/>
      <c r="D258" s="7"/>
      <c r="E258" s="7"/>
      <c r="F258" s="7"/>
      <c r="G258" s="7"/>
      <c r="H258" s="7"/>
      <c r="I258" s="7"/>
      <c r="J258" s="7"/>
      <c r="L258" s="7"/>
      <c r="M258" s="7"/>
      <c r="O258" s="7"/>
      <c r="P258" s="7"/>
    </row>
    <row r="259" spans="2:16" x14ac:dyDescent="0.2">
      <c r="B259" s="7"/>
      <c r="C259" s="7"/>
      <c r="D259" s="7"/>
      <c r="E259" s="7"/>
      <c r="F259" s="7"/>
      <c r="G259" s="7"/>
      <c r="H259" s="7"/>
      <c r="I259" s="7"/>
      <c r="J259" s="7"/>
      <c r="L259" s="7"/>
      <c r="M259" s="7"/>
      <c r="O259" s="7"/>
      <c r="P259" s="7"/>
    </row>
    <row r="260" spans="2:16" x14ac:dyDescent="0.2">
      <c r="B260" s="7"/>
      <c r="C260" s="7"/>
      <c r="D260" s="7"/>
      <c r="E260" s="7"/>
      <c r="F260" s="7"/>
      <c r="G260" s="7"/>
      <c r="H260" s="7"/>
      <c r="I260" s="7"/>
      <c r="J260" s="7"/>
      <c r="L260" s="7"/>
      <c r="M260" s="7"/>
      <c r="O260" s="7"/>
      <c r="P260" s="7"/>
    </row>
    <row r="261" spans="2:16" x14ac:dyDescent="0.2">
      <c r="B261" s="7"/>
      <c r="C261" s="7"/>
      <c r="D261" s="7"/>
      <c r="E261" s="7"/>
      <c r="F261" s="7"/>
      <c r="G261" s="7"/>
      <c r="H261" s="7"/>
      <c r="I261" s="7"/>
      <c r="J261" s="7"/>
      <c r="L261" s="7"/>
      <c r="M261" s="7"/>
      <c r="O261" s="7"/>
      <c r="P261" s="7"/>
    </row>
    <row r="262" spans="2:16" x14ac:dyDescent="0.2">
      <c r="B262" s="7"/>
      <c r="C262" s="7"/>
      <c r="D262" s="7"/>
      <c r="E262" s="7"/>
      <c r="F262" s="7"/>
      <c r="G262" s="7"/>
      <c r="H262" s="7"/>
      <c r="I262" s="7"/>
      <c r="J262" s="7"/>
      <c r="L262" s="7"/>
      <c r="M262" s="7"/>
      <c r="O262" s="7"/>
      <c r="P262" s="7"/>
    </row>
    <row r="263" spans="2:16" x14ac:dyDescent="0.2">
      <c r="B263" s="7"/>
      <c r="C263" s="7"/>
      <c r="D263" s="7"/>
      <c r="E263" s="7"/>
      <c r="F263" s="7"/>
      <c r="G263" s="7"/>
      <c r="H263" s="7"/>
      <c r="I263" s="7"/>
      <c r="J263" s="7"/>
      <c r="L263" s="7"/>
      <c r="M263" s="7"/>
      <c r="O263" s="7"/>
      <c r="P263" s="7"/>
    </row>
    <row r="264" spans="2:16" x14ac:dyDescent="0.2">
      <c r="B264" s="7"/>
      <c r="C264" s="7"/>
      <c r="D264" s="7"/>
      <c r="E264" s="7"/>
      <c r="F264" s="7"/>
      <c r="G264" s="7"/>
      <c r="H264" s="7"/>
      <c r="I264" s="7"/>
      <c r="J264" s="7"/>
      <c r="L264" s="7"/>
      <c r="M264" s="7"/>
      <c r="O264" s="7"/>
      <c r="P264" s="7"/>
    </row>
    <row r="265" spans="2:16" x14ac:dyDescent="0.2">
      <c r="B265" s="7"/>
      <c r="C265" s="7"/>
      <c r="D265" s="7"/>
      <c r="E265" s="7"/>
      <c r="F265" s="7"/>
      <c r="G265" s="7"/>
      <c r="H265" s="7"/>
      <c r="I265" s="7"/>
      <c r="J265" s="7"/>
      <c r="L265" s="7"/>
      <c r="M265" s="7"/>
      <c r="O265" s="7"/>
      <c r="P265" s="7"/>
    </row>
    <row r="266" spans="2:16" x14ac:dyDescent="0.2">
      <c r="B266" s="7"/>
      <c r="C266" s="7"/>
      <c r="D266" s="7"/>
      <c r="E266" s="7"/>
      <c r="F266" s="7"/>
      <c r="G266" s="7"/>
      <c r="H266" s="7"/>
      <c r="I266" s="7"/>
      <c r="J266" s="7"/>
      <c r="L266" s="7"/>
      <c r="M266" s="7"/>
      <c r="O266" s="7"/>
      <c r="P266" s="7"/>
    </row>
    <row r="267" spans="2:16" x14ac:dyDescent="0.2">
      <c r="B267" s="7"/>
      <c r="C267" s="7"/>
      <c r="D267" s="7"/>
      <c r="E267" s="7"/>
      <c r="F267" s="7"/>
      <c r="G267" s="7"/>
      <c r="H267" s="7"/>
      <c r="I267" s="7"/>
      <c r="J267" s="7"/>
      <c r="L267" s="7"/>
      <c r="M267" s="7"/>
      <c r="O267" s="7"/>
      <c r="P267" s="7"/>
    </row>
    <row r="268" spans="2:16" x14ac:dyDescent="0.2">
      <c r="B268" s="7"/>
      <c r="C268" s="7"/>
      <c r="D268" s="7"/>
      <c r="E268" s="7"/>
      <c r="F268" s="7"/>
      <c r="G268" s="7"/>
      <c r="H268" s="7"/>
      <c r="I268" s="7"/>
      <c r="J268" s="7"/>
      <c r="L268" s="7"/>
      <c r="M268" s="7"/>
      <c r="O268" s="7"/>
      <c r="P268" s="7"/>
    </row>
    <row r="269" spans="2:16" x14ac:dyDescent="0.2">
      <c r="B269" s="7"/>
      <c r="C269" s="7"/>
      <c r="D269" s="7"/>
      <c r="E269" s="7"/>
      <c r="F269" s="7"/>
      <c r="G269" s="7"/>
      <c r="H269" s="7"/>
      <c r="I269" s="7"/>
      <c r="J269" s="7"/>
      <c r="L269" s="7"/>
      <c r="M269" s="7"/>
      <c r="O269" s="7"/>
      <c r="P269" s="7"/>
    </row>
    <row r="270" spans="2:16" x14ac:dyDescent="0.2">
      <c r="B270" s="7"/>
      <c r="C270" s="7"/>
      <c r="D270" s="7"/>
      <c r="E270" s="7"/>
      <c r="F270" s="7"/>
      <c r="G270" s="7"/>
      <c r="H270" s="7"/>
      <c r="I270" s="7"/>
      <c r="J270" s="7"/>
      <c r="L270" s="7"/>
      <c r="M270" s="7"/>
      <c r="O270" s="7"/>
      <c r="P270" s="7"/>
    </row>
    <row r="271" spans="2:16" x14ac:dyDescent="0.2">
      <c r="B271" s="7"/>
      <c r="C271" s="7"/>
      <c r="D271" s="7"/>
      <c r="E271" s="7"/>
      <c r="F271" s="7"/>
      <c r="G271" s="7"/>
      <c r="H271" s="7"/>
      <c r="I271" s="7"/>
      <c r="J271" s="7"/>
      <c r="L271" s="7"/>
      <c r="M271" s="7"/>
      <c r="O271" s="7"/>
      <c r="P271" s="7"/>
    </row>
    <row r="272" spans="2:16" x14ac:dyDescent="0.2">
      <c r="B272" s="7"/>
      <c r="C272" s="7"/>
      <c r="D272" s="7"/>
      <c r="E272" s="7"/>
      <c r="F272" s="7"/>
      <c r="G272" s="7"/>
      <c r="H272" s="7"/>
      <c r="I272" s="7"/>
      <c r="J272" s="7"/>
      <c r="L272" s="7"/>
      <c r="M272" s="7"/>
      <c r="O272" s="7"/>
      <c r="P272" s="7"/>
    </row>
    <row r="273" spans="2:16" x14ac:dyDescent="0.2">
      <c r="B273" s="7"/>
      <c r="C273" s="7"/>
      <c r="D273" s="7"/>
      <c r="E273" s="7"/>
      <c r="F273" s="7"/>
      <c r="G273" s="7"/>
      <c r="H273" s="7"/>
      <c r="I273" s="7"/>
      <c r="J273" s="7"/>
      <c r="L273" s="7"/>
      <c r="M273" s="7"/>
      <c r="O273" s="7"/>
      <c r="P273" s="7"/>
    </row>
    <row r="274" spans="2:16" x14ac:dyDescent="0.2">
      <c r="B274" s="7"/>
      <c r="C274" s="7"/>
      <c r="D274" s="7"/>
      <c r="E274" s="7"/>
      <c r="F274" s="7"/>
      <c r="G274" s="7"/>
      <c r="H274" s="7"/>
      <c r="I274" s="7"/>
      <c r="J274" s="7"/>
      <c r="L274" s="7"/>
      <c r="M274" s="7"/>
      <c r="O274" s="7"/>
      <c r="P274" s="7"/>
    </row>
    <row r="275" spans="2:16" x14ac:dyDescent="0.2">
      <c r="B275" s="7"/>
      <c r="C275" s="7"/>
      <c r="D275" s="7"/>
      <c r="E275" s="7"/>
      <c r="F275" s="7"/>
      <c r="G275" s="7"/>
      <c r="H275" s="7"/>
      <c r="I275" s="7"/>
      <c r="J275" s="7"/>
      <c r="L275" s="7"/>
      <c r="M275" s="7"/>
      <c r="O275" s="7"/>
      <c r="P275" s="7"/>
    </row>
    <row r="276" spans="2:16" x14ac:dyDescent="0.2">
      <c r="B276" s="7"/>
      <c r="C276" s="7"/>
      <c r="D276" s="7"/>
      <c r="E276" s="7"/>
      <c r="F276" s="7"/>
      <c r="G276" s="7"/>
      <c r="H276" s="7"/>
      <c r="I276" s="7"/>
      <c r="J276" s="7"/>
      <c r="L276" s="7"/>
      <c r="M276" s="7"/>
      <c r="O276" s="7"/>
      <c r="P276" s="7"/>
    </row>
    <row r="277" spans="2:16" x14ac:dyDescent="0.2">
      <c r="B277" s="7"/>
      <c r="C277" s="7"/>
      <c r="D277" s="7"/>
      <c r="E277" s="7"/>
      <c r="F277" s="7"/>
      <c r="G277" s="7"/>
      <c r="H277" s="7"/>
      <c r="I277" s="7"/>
      <c r="J277" s="7"/>
      <c r="L277" s="7"/>
      <c r="M277" s="7"/>
      <c r="O277" s="7"/>
      <c r="P277" s="7"/>
    </row>
    <row r="278" spans="2:16" x14ac:dyDescent="0.2">
      <c r="B278" s="7"/>
      <c r="C278" s="7"/>
      <c r="D278" s="7"/>
      <c r="E278" s="7"/>
      <c r="F278" s="7"/>
      <c r="G278" s="7"/>
      <c r="H278" s="7"/>
      <c r="I278" s="7"/>
      <c r="J278" s="7"/>
      <c r="L278" s="7"/>
      <c r="M278" s="7"/>
      <c r="O278" s="7"/>
      <c r="P278" s="7"/>
    </row>
    <row r="279" spans="2:16" x14ac:dyDescent="0.2">
      <c r="B279" s="7"/>
      <c r="C279" s="7"/>
      <c r="D279" s="7"/>
      <c r="E279" s="7"/>
      <c r="F279" s="7"/>
      <c r="G279" s="7"/>
      <c r="H279" s="7"/>
      <c r="I279" s="7"/>
      <c r="J279" s="7"/>
      <c r="L279" s="7"/>
      <c r="M279" s="7"/>
      <c r="O279" s="7"/>
      <c r="P279" s="7"/>
    </row>
    <row r="280" spans="2:16" x14ac:dyDescent="0.2">
      <c r="B280" s="7"/>
      <c r="C280" s="7"/>
      <c r="D280" s="7"/>
      <c r="E280" s="7"/>
      <c r="F280" s="7"/>
      <c r="G280" s="7"/>
      <c r="H280" s="7"/>
      <c r="I280" s="7"/>
      <c r="J280" s="7"/>
      <c r="L280" s="7"/>
      <c r="M280" s="7"/>
      <c r="O280" s="7"/>
      <c r="P280" s="7"/>
    </row>
    <row r="281" spans="2:16" x14ac:dyDescent="0.2">
      <c r="B281" s="7"/>
      <c r="C281" s="7"/>
      <c r="D281" s="7"/>
      <c r="E281" s="7"/>
      <c r="F281" s="7"/>
      <c r="G281" s="7"/>
      <c r="H281" s="7"/>
      <c r="I281" s="7"/>
      <c r="J281" s="7"/>
      <c r="L281" s="7"/>
      <c r="M281" s="7"/>
      <c r="O281" s="7"/>
      <c r="P281" s="7"/>
    </row>
    <row r="282" spans="2:16" x14ac:dyDescent="0.2">
      <c r="B282" s="7"/>
      <c r="C282" s="7"/>
      <c r="D282" s="7"/>
      <c r="E282" s="7"/>
      <c r="F282" s="7"/>
      <c r="G282" s="7"/>
      <c r="H282" s="7"/>
      <c r="I282" s="7"/>
      <c r="J282" s="7"/>
      <c r="L282" s="7"/>
      <c r="M282" s="7"/>
      <c r="O282" s="7"/>
      <c r="P282" s="7"/>
    </row>
    <row r="283" spans="2:16" x14ac:dyDescent="0.2">
      <c r="B283" s="7"/>
      <c r="C283" s="7"/>
      <c r="D283" s="7"/>
      <c r="E283" s="7"/>
      <c r="F283" s="7"/>
      <c r="G283" s="7"/>
      <c r="H283" s="7"/>
      <c r="I283" s="7"/>
      <c r="J283" s="7"/>
      <c r="L283" s="7"/>
      <c r="M283" s="7"/>
      <c r="O283" s="7"/>
      <c r="P283" s="7"/>
    </row>
    <row r="284" spans="2:16" x14ac:dyDescent="0.2">
      <c r="B284" s="7"/>
      <c r="C284" s="7"/>
      <c r="D284" s="7"/>
      <c r="E284" s="7"/>
      <c r="F284" s="7"/>
      <c r="G284" s="7"/>
      <c r="H284" s="7"/>
      <c r="I284" s="7"/>
      <c r="J284" s="7"/>
      <c r="L284" s="7"/>
      <c r="M284" s="7"/>
      <c r="O284" s="7"/>
      <c r="P284" s="7"/>
    </row>
    <row r="285" spans="2:16" x14ac:dyDescent="0.2">
      <c r="B285" s="7"/>
      <c r="C285" s="7"/>
      <c r="D285" s="7"/>
      <c r="E285" s="7"/>
      <c r="F285" s="7"/>
      <c r="G285" s="7"/>
      <c r="H285" s="7"/>
      <c r="I285" s="7"/>
      <c r="J285" s="7"/>
      <c r="L285" s="7"/>
      <c r="M285" s="7"/>
      <c r="O285" s="7"/>
      <c r="P285" s="7"/>
    </row>
    <row r="286" spans="2:16" x14ac:dyDescent="0.2">
      <c r="B286" s="7"/>
      <c r="C286" s="7"/>
      <c r="D286" s="7"/>
      <c r="E286" s="7"/>
      <c r="F286" s="7"/>
      <c r="G286" s="7"/>
      <c r="H286" s="7"/>
      <c r="I286" s="7"/>
      <c r="J286" s="7"/>
      <c r="L286" s="7"/>
      <c r="M286" s="7"/>
      <c r="O286" s="7"/>
      <c r="P286" s="7"/>
    </row>
    <row r="287" spans="2:16" x14ac:dyDescent="0.2">
      <c r="B287" s="7"/>
      <c r="C287" s="7"/>
      <c r="D287" s="7"/>
      <c r="E287" s="7"/>
      <c r="F287" s="7"/>
      <c r="G287" s="7"/>
      <c r="H287" s="7"/>
      <c r="I287" s="7"/>
      <c r="J287" s="7"/>
      <c r="L287" s="7"/>
      <c r="M287" s="7"/>
      <c r="O287" s="7"/>
      <c r="P287" s="7"/>
    </row>
    <row r="288" spans="2:16" x14ac:dyDescent="0.2">
      <c r="B288" s="7"/>
      <c r="C288" s="7"/>
      <c r="D288" s="7"/>
      <c r="E288" s="7"/>
      <c r="F288" s="7"/>
      <c r="G288" s="7"/>
      <c r="H288" s="7"/>
      <c r="I288" s="7"/>
      <c r="J288" s="7"/>
      <c r="L288" s="7"/>
      <c r="M288" s="7"/>
      <c r="O288" s="7"/>
      <c r="P288" s="7"/>
    </row>
    <row r="289" spans="2:16" x14ac:dyDescent="0.2">
      <c r="B289" s="7"/>
      <c r="C289" s="7"/>
      <c r="D289" s="7"/>
      <c r="E289" s="7"/>
      <c r="F289" s="7"/>
      <c r="G289" s="7"/>
      <c r="H289" s="7"/>
      <c r="I289" s="7"/>
      <c r="J289" s="7"/>
      <c r="L289" s="7"/>
      <c r="M289" s="7"/>
      <c r="O289" s="7"/>
      <c r="P289" s="7"/>
    </row>
    <row r="290" spans="2:16" x14ac:dyDescent="0.2">
      <c r="B290" s="7"/>
      <c r="C290" s="7"/>
      <c r="D290" s="7"/>
      <c r="E290" s="7"/>
      <c r="F290" s="7"/>
      <c r="G290" s="7"/>
      <c r="H290" s="7"/>
      <c r="I290" s="7"/>
      <c r="J290" s="7"/>
      <c r="L290" s="7"/>
      <c r="M290" s="7"/>
      <c r="O290" s="7"/>
      <c r="P290" s="7"/>
    </row>
    <row r="291" spans="2:16" x14ac:dyDescent="0.2">
      <c r="B291" s="7"/>
      <c r="C291" s="7"/>
      <c r="D291" s="7"/>
      <c r="E291" s="7"/>
      <c r="F291" s="7"/>
      <c r="G291" s="7"/>
      <c r="H291" s="7"/>
      <c r="I291" s="7"/>
      <c r="J291" s="7"/>
      <c r="L291" s="7"/>
      <c r="M291" s="7"/>
      <c r="O291" s="7"/>
      <c r="P291" s="7"/>
    </row>
    <row r="292" spans="2:16" x14ac:dyDescent="0.2">
      <c r="B292" s="7"/>
      <c r="C292" s="7"/>
      <c r="D292" s="7"/>
      <c r="E292" s="7"/>
      <c r="F292" s="7"/>
      <c r="G292" s="7"/>
      <c r="H292" s="7"/>
      <c r="I292" s="7"/>
      <c r="J292" s="7"/>
      <c r="L292" s="7"/>
      <c r="M292" s="7"/>
      <c r="O292" s="7"/>
      <c r="P292" s="7"/>
    </row>
    <row r="293" spans="2:16" x14ac:dyDescent="0.2">
      <c r="B293" s="7"/>
      <c r="C293" s="7"/>
      <c r="D293" s="7"/>
      <c r="E293" s="7"/>
      <c r="F293" s="7"/>
      <c r="G293" s="7"/>
      <c r="H293" s="7"/>
      <c r="I293" s="7"/>
      <c r="J293" s="7"/>
      <c r="L293" s="7"/>
      <c r="M293" s="7"/>
      <c r="O293" s="7"/>
      <c r="P293" s="7"/>
    </row>
    <row r="294" spans="2:16" x14ac:dyDescent="0.2">
      <c r="B294" s="7"/>
      <c r="C294" s="7"/>
      <c r="D294" s="7"/>
      <c r="E294" s="7"/>
      <c r="F294" s="7"/>
      <c r="G294" s="7"/>
      <c r="H294" s="7"/>
      <c r="I294" s="7"/>
      <c r="J294" s="7"/>
      <c r="L294" s="7"/>
      <c r="M294" s="7"/>
      <c r="O294" s="7"/>
      <c r="P294" s="7"/>
    </row>
    <row r="295" spans="2:16" x14ac:dyDescent="0.2">
      <c r="B295" s="7"/>
      <c r="C295" s="7"/>
      <c r="D295" s="7"/>
      <c r="E295" s="7"/>
      <c r="F295" s="7"/>
      <c r="G295" s="7"/>
      <c r="H295" s="7"/>
      <c r="I295" s="7"/>
      <c r="J295" s="7"/>
      <c r="L295" s="7"/>
      <c r="M295" s="7"/>
      <c r="O295" s="7"/>
      <c r="P295" s="7"/>
    </row>
    <row r="296" spans="2:16" x14ac:dyDescent="0.2">
      <c r="B296" s="7"/>
      <c r="C296" s="7"/>
      <c r="D296" s="7"/>
      <c r="E296" s="7"/>
      <c r="F296" s="7"/>
      <c r="G296" s="7"/>
      <c r="H296" s="7"/>
      <c r="I296" s="7"/>
      <c r="J296" s="7"/>
      <c r="L296" s="7"/>
      <c r="M296" s="7"/>
      <c r="O296" s="7"/>
      <c r="P296" s="7"/>
    </row>
    <row r="297" spans="2:16" x14ac:dyDescent="0.2">
      <c r="B297" s="7"/>
      <c r="C297" s="7"/>
      <c r="D297" s="7"/>
      <c r="E297" s="7"/>
      <c r="F297" s="7"/>
      <c r="G297" s="7"/>
      <c r="H297" s="7"/>
      <c r="I297" s="7"/>
      <c r="J297" s="7"/>
      <c r="L297" s="7"/>
      <c r="M297" s="7"/>
      <c r="O297" s="7"/>
      <c r="P297" s="7"/>
    </row>
    <row r="298" spans="2:16" x14ac:dyDescent="0.2">
      <c r="B298" s="7"/>
      <c r="C298" s="7"/>
      <c r="D298" s="7"/>
      <c r="E298" s="7"/>
      <c r="F298" s="7"/>
      <c r="G298" s="7"/>
      <c r="H298" s="7"/>
      <c r="I298" s="7"/>
      <c r="J298" s="7"/>
      <c r="L298" s="7"/>
      <c r="M298" s="7"/>
      <c r="O298" s="7"/>
      <c r="P298" s="7"/>
    </row>
    <row r="299" spans="2:16" x14ac:dyDescent="0.2">
      <c r="B299" s="7"/>
      <c r="C299" s="7"/>
      <c r="D299" s="7"/>
      <c r="E299" s="7"/>
      <c r="F299" s="7"/>
      <c r="G299" s="7"/>
      <c r="H299" s="7"/>
      <c r="I299" s="7"/>
      <c r="J299" s="7"/>
      <c r="L299" s="7"/>
      <c r="M299" s="7"/>
      <c r="O299" s="7"/>
      <c r="P299" s="7"/>
    </row>
    <row r="300" spans="2:16" x14ac:dyDescent="0.2">
      <c r="B300" s="7"/>
      <c r="C300" s="7"/>
      <c r="D300" s="7"/>
      <c r="E300" s="7"/>
      <c r="F300" s="7"/>
      <c r="G300" s="7"/>
      <c r="H300" s="7"/>
      <c r="I300" s="7"/>
      <c r="J300" s="7"/>
      <c r="L300" s="7"/>
      <c r="M300" s="7"/>
      <c r="O300" s="7"/>
      <c r="P300" s="7"/>
    </row>
    <row r="301" spans="2:16" x14ac:dyDescent="0.2">
      <c r="B301" s="7"/>
      <c r="C301" s="7"/>
      <c r="D301" s="7"/>
      <c r="E301" s="7"/>
      <c r="F301" s="7"/>
      <c r="G301" s="7"/>
      <c r="H301" s="7"/>
      <c r="I301" s="7"/>
      <c r="J301" s="7"/>
      <c r="L301" s="7"/>
      <c r="M301" s="7"/>
      <c r="O301" s="7"/>
      <c r="P301" s="7"/>
    </row>
    <row r="302" spans="2:16" x14ac:dyDescent="0.2">
      <c r="B302" s="7"/>
      <c r="C302" s="7"/>
      <c r="D302" s="7"/>
      <c r="E302" s="7"/>
      <c r="F302" s="7"/>
      <c r="G302" s="7"/>
      <c r="H302" s="7"/>
      <c r="I302" s="7"/>
      <c r="J302" s="7"/>
      <c r="L302" s="7"/>
      <c r="M302" s="7"/>
      <c r="O302" s="7"/>
      <c r="P302" s="7"/>
    </row>
    <row r="303" spans="2:16" x14ac:dyDescent="0.2">
      <c r="B303" s="7"/>
      <c r="C303" s="7"/>
      <c r="D303" s="7"/>
      <c r="E303" s="7"/>
      <c r="F303" s="7"/>
      <c r="G303" s="7"/>
      <c r="H303" s="7"/>
      <c r="I303" s="7"/>
      <c r="J303" s="7"/>
      <c r="L303" s="7"/>
      <c r="M303" s="7"/>
      <c r="O303" s="7"/>
      <c r="P303" s="7"/>
    </row>
    <row r="304" spans="2:16" x14ac:dyDescent="0.2">
      <c r="B304" s="7"/>
      <c r="C304" s="7"/>
      <c r="D304" s="7"/>
      <c r="E304" s="7"/>
      <c r="F304" s="7"/>
      <c r="G304" s="7"/>
      <c r="H304" s="7"/>
      <c r="I304" s="7"/>
      <c r="J304" s="7"/>
      <c r="L304" s="7"/>
      <c r="M304" s="7"/>
      <c r="O304" s="7"/>
      <c r="P304" s="7"/>
    </row>
    <row r="305" spans="2:16" x14ac:dyDescent="0.2">
      <c r="B305" s="7"/>
      <c r="C305" s="7"/>
      <c r="D305" s="7"/>
      <c r="E305" s="7"/>
      <c r="F305" s="7"/>
      <c r="G305" s="7"/>
      <c r="H305" s="7"/>
      <c r="I305" s="7"/>
      <c r="J305" s="7"/>
      <c r="L305" s="7"/>
      <c r="M305" s="7"/>
      <c r="O305" s="7"/>
      <c r="P305" s="7"/>
    </row>
    <row r="306" spans="2:16" x14ac:dyDescent="0.2">
      <c r="B306" s="7"/>
      <c r="C306" s="7"/>
      <c r="D306" s="7"/>
      <c r="E306" s="7"/>
      <c r="F306" s="7"/>
      <c r="G306" s="7"/>
      <c r="H306" s="7"/>
      <c r="I306" s="7"/>
      <c r="J306" s="7"/>
      <c r="L306" s="7"/>
      <c r="M306" s="7"/>
      <c r="O306" s="7"/>
      <c r="P306" s="7"/>
    </row>
    <row r="307" spans="2:16" x14ac:dyDescent="0.2">
      <c r="B307" s="7"/>
      <c r="C307" s="7"/>
      <c r="D307" s="7"/>
      <c r="E307" s="7"/>
      <c r="F307" s="7"/>
      <c r="G307" s="7"/>
      <c r="H307" s="7"/>
      <c r="I307" s="7"/>
      <c r="J307" s="7"/>
      <c r="L307" s="7"/>
      <c r="M307" s="7"/>
      <c r="O307" s="7"/>
      <c r="P307" s="7"/>
    </row>
    <row r="308" spans="2:16" x14ac:dyDescent="0.2">
      <c r="B308" s="7"/>
      <c r="C308" s="7"/>
      <c r="D308" s="7"/>
      <c r="E308" s="7"/>
      <c r="F308" s="7"/>
      <c r="G308" s="7"/>
      <c r="H308" s="7"/>
      <c r="I308" s="7"/>
      <c r="J308" s="7"/>
      <c r="L308" s="7"/>
      <c r="M308" s="7"/>
      <c r="O308" s="7"/>
      <c r="P308" s="7"/>
    </row>
    <row r="309" spans="2:16" x14ac:dyDescent="0.2">
      <c r="B309" s="7"/>
      <c r="C309" s="7"/>
      <c r="D309" s="7"/>
      <c r="E309" s="7"/>
      <c r="F309" s="7"/>
      <c r="G309" s="7"/>
      <c r="H309" s="7"/>
      <c r="I309" s="7"/>
      <c r="J309" s="7"/>
      <c r="L309" s="7"/>
      <c r="M309" s="7"/>
      <c r="O309" s="7"/>
      <c r="P309" s="7"/>
    </row>
    <row r="310" spans="2:16" x14ac:dyDescent="0.2">
      <c r="B310" s="7"/>
      <c r="C310" s="7"/>
      <c r="D310" s="7"/>
      <c r="E310" s="7"/>
      <c r="F310" s="7"/>
      <c r="G310" s="7"/>
      <c r="H310" s="7"/>
      <c r="I310" s="7"/>
      <c r="J310" s="7"/>
      <c r="L310" s="7"/>
      <c r="M310" s="7"/>
      <c r="O310" s="7"/>
      <c r="P310" s="7"/>
    </row>
    <row r="311" spans="2:16" x14ac:dyDescent="0.2">
      <c r="B311" s="7"/>
      <c r="C311" s="7"/>
      <c r="D311" s="7"/>
      <c r="E311" s="7"/>
      <c r="F311" s="7"/>
      <c r="G311" s="7"/>
      <c r="H311" s="7"/>
      <c r="I311" s="7"/>
      <c r="J311" s="7"/>
      <c r="L311" s="7"/>
      <c r="M311" s="7"/>
      <c r="O311" s="7"/>
      <c r="P311" s="7"/>
    </row>
    <row r="312" spans="2:16" x14ac:dyDescent="0.2">
      <c r="B312" s="7"/>
      <c r="C312" s="7"/>
      <c r="D312" s="7"/>
      <c r="E312" s="7"/>
      <c r="F312" s="7"/>
      <c r="G312" s="7"/>
      <c r="H312" s="7"/>
      <c r="I312" s="7"/>
      <c r="J312" s="7"/>
      <c r="L312" s="7"/>
      <c r="M312" s="7"/>
      <c r="O312" s="7"/>
      <c r="P312" s="7"/>
    </row>
    <row r="313" spans="2:16" x14ac:dyDescent="0.2">
      <c r="B313" s="7"/>
      <c r="C313" s="7"/>
      <c r="D313" s="7"/>
      <c r="E313" s="7"/>
      <c r="F313" s="7"/>
      <c r="G313" s="7"/>
      <c r="H313" s="7"/>
      <c r="I313" s="7"/>
      <c r="J313" s="7"/>
      <c r="L313" s="7"/>
      <c r="M313" s="7"/>
      <c r="O313" s="7"/>
      <c r="P313" s="7"/>
    </row>
    <row r="314" spans="2:16" x14ac:dyDescent="0.2">
      <c r="B314" s="7"/>
      <c r="C314" s="7"/>
      <c r="D314" s="7"/>
      <c r="E314" s="7"/>
      <c r="F314" s="7"/>
      <c r="G314" s="7"/>
      <c r="H314" s="7"/>
      <c r="I314" s="7"/>
      <c r="J314" s="7"/>
      <c r="L314" s="7"/>
      <c r="M314" s="7"/>
      <c r="O314" s="7"/>
      <c r="P314" s="7"/>
    </row>
    <row r="315" spans="2:16" x14ac:dyDescent="0.2">
      <c r="B315" s="7"/>
      <c r="C315" s="7"/>
      <c r="D315" s="7"/>
      <c r="E315" s="7"/>
      <c r="F315" s="7"/>
      <c r="G315" s="7"/>
      <c r="H315" s="7"/>
      <c r="I315" s="7"/>
      <c r="J315" s="7"/>
      <c r="L315" s="7"/>
      <c r="M315" s="7"/>
      <c r="O315" s="7"/>
      <c r="P315" s="7"/>
    </row>
    <row r="316" spans="2:16" x14ac:dyDescent="0.2">
      <c r="B316" s="7"/>
      <c r="C316" s="7"/>
      <c r="D316" s="7"/>
      <c r="E316" s="7"/>
      <c r="F316" s="7"/>
      <c r="G316" s="7"/>
      <c r="H316" s="7"/>
      <c r="I316" s="7"/>
      <c r="J316" s="7"/>
      <c r="L316" s="7"/>
      <c r="M316" s="7"/>
      <c r="O316" s="7"/>
      <c r="P316" s="7"/>
    </row>
    <row r="317" spans="2:16" x14ac:dyDescent="0.2">
      <c r="B317" s="7"/>
      <c r="C317" s="7"/>
      <c r="D317" s="7"/>
      <c r="E317" s="7"/>
      <c r="F317" s="7"/>
      <c r="G317" s="7"/>
      <c r="H317" s="7"/>
      <c r="I317" s="7"/>
      <c r="J317" s="7"/>
      <c r="L317" s="7"/>
      <c r="M317" s="7"/>
      <c r="O317" s="7"/>
      <c r="P317" s="7"/>
    </row>
    <row r="318" spans="2:16" x14ac:dyDescent="0.2">
      <c r="B318" s="7"/>
      <c r="C318" s="7"/>
      <c r="D318" s="7"/>
      <c r="E318" s="7"/>
      <c r="F318" s="7"/>
      <c r="G318" s="7"/>
      <c r="H318" s="7"/>
      <c r="I318" s="7"/>
      <c r="J318" s="7"/>
      <c r="L318" s="7"/>
      <c r="M318" s="7"/>
      <c r="O318" s="7"/>
      <c r="P318" s="7"/>
    </row>
    <row r="319" spans="2:16" x14ac:dyDescent="0.2">
      <c r="B319" s="7"/>
      <c r="C319" s="7"/>
      <c r="D319" s="7"/>
      <c r="E319" s="7"/>
      <c r="F319" s="7"/>
      <c r="G319" s="7"/>
      <c r="H319" s="7"/>
      <c r="I319" s="7"/>
      <c r="J319" s="7"/>
      <c r="L319" s="7"/>
      <c r="M319" s="7"/>
      <c r="O319" s="7"/>
      <c r="P319" s="7"/>
    </row>
    <row r="320" spans="2:16" x14ac:dyDescent="0.2">
      <c r="B320" s="7"/>
      <c r="C320" s="7"/>
      <c r="D320" s="7"/>
      <c r="E320" s="7"/>
      <c r="F320" s="7"/>
      <c r="G320" s="7"/>
      <c r="H320" s="7"/>
      <c r="I320" s="7"/>
      <c r="J320" s="7"/>
      <c r="L320" s="7"/>
      <c r="M320" s="7"/>
      <c r="O320" s="7"/>
      <c r="P320" s="7"/>
    </row>
    <row r="321" spans="2:16" x14ac:dyDescent="0.2">
      <c r="B321" s="7"/>
      <c r="C321" s="7"/>
      <c r="D321" s="7"/>
      <c r="E321" s="7"/>
      <c r="F321" s="7"/>
      <c r="G321" s="7"/>
      <c r="H321" s="7"/>
      <c r="I321" s="7"/>
      <c r="J321" s="7"/>
      <c r="L321" s="7"/>
      <c r="M321" s="7"/>
      <c r="O321" s="7"/>
      <c r="P321" s="7"/>
    </row>
    <row r="322" spans="2:16" x14ac:dyDescent="0.2">
      <c r="B322" s="7"/>
      <c r="C322" s="7"/>
      <c r="D322" s="7"/>
      <c r="E322" s="7"/>
      <c r="F322" s="7"/>
      <c r="G322" s="7"/>
      <c r="H322" s="7"/>
      <c r="I322" s="7"/>
      <c r="J322" s="7"/>
      <c r="L322" s="7"/>
      <c r="M322" s="7"/>
      <c r="O322" s="7"/>
      <c r="P322" s="7"/>
    </row>
    <row r="323" spans="2:16" x14ac:dyDescent="0.2">
      <c r="B323" s="7"/>
      <c r="C323" s="7"/>
      <c r="D323" s="7"/>
      <c r="E323" s="7"/>
      <c r="F323" s="7"/>
      <c r="G323" s="7"/>
      <c r="H323" s="7"/>
      <c r="I323" s="7"/>
      <c r="J323" s="7"/>
      <c r="L323" s="7"/>
      <c r="M323" s="7"/>
      <c r="O323" s="7"/>
      <c r="P323" s="7"/>
    </row>
    <row r="324" spans="2:16" x14ac:dyDescent="0.2">
      <c r="B324" s="7"/>
      <c r="C324" s="7"/>
      <c r="D324" s="7"/>
      <c r="E324" s="7"/>
      <c r="F324" s="7"/>
      <c r="G324" s="7"/>
      <c r="H324" s="7"/>
      <c r="I324" s="7"/>
      <c r="J324" s="7"/>
      <c r="L324" s="7"/>
      <c r="M324" s="7"/>
      <c r="O324" s="7"/>
      <c r="P324" s="7"/>
    </row>
    <row r="325" spans="2:16" x14ac:dyDescent="0.2">
      <c r="B325" s="7"/>
      <c r="C325" s="7"/>
      <c r="D325" s="7"/>
      <c r="E325" s="7"/>
      <c r="F325" s="7"/>
      <c r="G325" s="7"/>
      <c r="H325" s="7"/>
      <c r="I325" s="7"/>
      <c r="J325" s="7"/>
      <c r="L325" s="7"/>
      <c r="M325" s="7"/>
      <c r="O325" s="7"/>
      <c r="P325" s="7"/>
    </row>
    <row r="326" spans="2:16" x14ac:dyDescent="0.2">
      <c r="B326" s="7"/>
      <c r="C326" s="7"/>
      <c r="D326" s="7"/>
      <c r="E326" s="7"/>
      <c r="F326" s="7"/>
      <c r="G326" s="7"/>
      <c r="H326" s="7"/>
      <c r="I326" s="7"/>
      <c r="J326" s="7"/>
      <c r="L326" s="7"/>
      <c r="M326" s="7"/>
      <c r="O326" s="7"/>
      <c r="P326" s="7"/>
    </row>
    <row r="327" spans="2:16" x14ac:dyDescent="0.2">
      <c r="B327" s="7"/>
      <c r="C327" s="7"/>
      <c r="D327" s="7"/>
      <c r="E327" s="7"/>
      <c r="F327" s="7"/>
      <c r="G327" s="7"/>
      <c r="H327" s="7"/>
      <c r="I327" s="7"/>
      <c r="J327" s="7"/>
      <c r="L327" s="7"/>
      <c r="M327" s="7"/>
      <c r="O327" s="7"/>
      <c r="P327" s="7"/>
    </row>
    <row r="328" spans="2:16" x14ac:dyDescent="0.2">
      <c r="B328" s="7"/>
      <c r="C328" s="7"/>
      <c r="D328" s="7"/>
      <c r="E328" s="7"/>
      <c r="F328" s="7"/>
      <c r="G328" s="7"/>
      <c r="H328" s="7"/>
      <c r="I328" s="7"/>
      <c r="J328" s="7"/>
      <c r="L328" s="7"/>
      <c r="M328" s="7"/>
      <c r="O328" s="7"/>
      <c r="P328" s="7"/>
    </row>
  </sheetData>
  <mergeCells count="19">
    <mergeCell ref="R61:S61"/>
    <mergeCell ref="P7:P8"/>
    <mergeCell ref="G41:M41"/>
    <mergeCell ref="P41:P42"/>
    <mergeCell ref="G42:H42"/>
    <mergeCell ref="J42:K42"/>
    <mergeCell ref="M42:N42"/>
    <mergeCell ref="G7:M7"/>
    <mergeCell ref="G8:H8"/>
    <mergeCell ref="J8:K8"/>
    <mergeCell ref="M8:N8"/>
    <mergeCell ref="G64:H64"/>
    <mergeCell ref="J64:K64"/>
    <mergeCell ref="M64:N64"/>
    <mergeCell ref="A116:J117"/>
    <mergeCell ref="G1:P1"/>
    <mergeCell ref="P63:P64"/>
    <mergeCell ref="A2:M2"/>
    <mergeCell ref="A3:M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SOLUTION</vt:lpstr>
      <vt:lpstr>Sheet2</vt:lpstr>
      <vt:lpstr>Sheet3</vt:lpstr>
    </vt:vector>
  </TitlesOfParts>
  <Company>infotech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hilton</dc:creator>
  <cp:lastModifiedBy>Microsoft Office User</cp:lastModifiedBy>
  <cp:lastPrinted>2013-05-28T15:11:23Z</cp:lastPrinted>
  <dcterms:created xsi:type="dcterms:W3CDTF">2013-05-27T21:47:12Z</dcterms:created>
  <dcterms:modified xsi:type="dcterms:W3CDTF">2021-03-16T19:50:34Z</dcterms:modified>
</cp:coreProperties>
</file>